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8325" activeTab="1"/>
  </bookViews>
  <sheets>
    <sheet name="Farakka STPS-III" sheetId="6" r:id="rId1"/>
    <sheet name="Annexure" sheetId="7" r:id="rId2"/>
    <sheet name="XVI A_VSTPS_V" sheetId="2" state="hidden" r:id="rId3"/>
  </sheets>
  <definedNames>
    <definedName name="_xlnm.Print_Area" localSheetId="0">'Farakka STPS-III'!$A$1:$V$71</definedName>
    <definedName name="_xlnm.Print_Titles" localSheetId="0">'Farakka STPS-III'!$6:$9</definedName>
  </definedNames>
  <calcPr calcId="162913" iterate="1"/>
</workbook>
</file>

<file path=xl/calcChain.xml><?xml version="1.0" encoding="utf-8"?>
<calcChain xmlns="http://schemas.openxmlformats.org/spreadsheetml/2006/main">
  <c r="E11" i="7"/>
  <c r="Q56" i="6"/>
  <c r="J56"/>
  <c r="Q69"/>
  <c r="N69"/>
  <c r="L69"/>
  <c r="J69"/>
  <c r="R57" s="1"/>
  <c r="T57" l="1"/>
  <c r="U57" s="1"/>
  <c r="T32"/>
  <c r="R32"/>
  <c r="D11" i="7"/>
  <c r="C38" i="2" l="1"/>
  <c r="C31"/>
  <c r="D38"/>
  <c r="D31"/>
  <c r="D40" s="1"/>
  <c r="D42" s="1"/>
  <c r="C40" l="1"/>
  <c r="C42" s="1"/>
</calcChain>
</file>

<file path=xl/sharedStrings.xml><?xml version="1.0" encoding="utf-8"?>
<sst xmlns="http://schemas.openxmlformats.org/spreadsheetml/2006/main" count="203" uniqueCount="147">
  <si>
    <t>Annexure-V (C)</t>
  </si>
  <si>
    <t xml:space="preserve">FY Year </t>
  </si>
  <si>
    <t xml:space="preserve">Compensatory allowance allowed by the Commission,  if any </t>
  </si>
  <si>
    <t xml:space="preserve">Special allowance allowed  by the Commission,  if any </t>
  </si>
  <si>
    <t xml:space="preserve">       Details of Asset/Work wise Capitalisation  based on the  Expenditure allowed by the Commission in the tariff  period 2009-14</t>
  </si>
  <si>
    <t>Variation  if any to be reconciled /justified.</t>
  </si>
  <si>
    <t xml:space="preserve">Capitalisation   out of Compensation allowance in the stations wherever applicable </t>
  </si>
  <si>
    <t xml:space="preserve">Capitalisation out of Special Allowance allowed in the stations where applicable </t>
  </si>
  <si>
    <t>Asset/work</t>
  </si>
  <si>
    <t>(Rs. lakh)</t>
  </si>
  <si>
    <t xml:space="preserve">Total  Addition during the year </t>
  </si>
  <si>
    <t>Annexure XVI A</t>
  </si>
  <si>
    <t>Details of Incidental Expenses during Construction (IDEC) with break-up for the Generating stations for which COD is declared after 1.4.2014</t>
  </si>
  <si>
    <t>Item-wise details of expenditure with break-up</t>
  </si>
  <si>
    <t>Expenditure as on SCOD</t>
  </si>
  <si>
    <t>Expenditure as on actual COD of unit/ station</t>
  </si>
  <si>
    <t>Time Overrun</t>
  </si>
  <si>
    <t>S. No.</t>
  </si>
  <si>
    <t>A</t>
  </si>
  <si>
    <t>Head of Expenses:</t>
  </si>
  <si>
    <t xml:space="preserve">Const Power Chrgs </t>
  </si>
  <si>
    <t>IEDC Allocated by CC (Capital)</t>
  </si>
  <si>
    <t>Salaries</t>
  </si>
  <si>
    <t>Contribution to PF</t>
  </si>
  <si>
    <t>Employee Welfare Exp.</t>
  </si>
  <si>
    <t>R&amp;M - Bldg</t>
  </si>
  <si>
    <t>R&amp;M - Others</t>
  </si>
  <si>
    <t>Rates &amp; Taxes</t>
  </si>
  <si>
    <t>Communication Exp</t>
  </si>
  <si>
    <t>Bank Charges</t>
  </si>
  <si>
    <t>Travel Expenses</t>
  </si>
  <si>
    <t>Tender Expenses</t>
  </si>
  <si>
    <t>Advertisement &amp; Publicity</t>
  </si>
  <si>
    <t>Security Exp</t>
  </si>
  <si>
    <t>Entertainment Exp</t>
  </si>
  <si>
    <t>Professional Charges</t>
  </si>
  <si>
    <t>Legal Exp</t>
  </si>
  <si>
    <t>Printing exp</t>
  </si>
  <si>
    <t>Transport vehicle Running Exp</t>
  </si>
  <si>
    <t>Misc Exp</t>
  </si>
  <si>
    <t>Depreciation (Tangible Assets)</t>
  </si>
  <si>
    <t>Depreciation (Intangible Assets)</t>
  </si>
  <si>
    <t>Total Expenses</t>
  </si>
  <si>
    <t>B</t>
  </si>
  <si>
    <t>Head of Income</t>
  </si>
  <si>
    <t>Misc Income</t>
  </si>
  <si>
    <t>Power Charges Recovery</t>
  </si>
  <si>
    <t xml:space="preserve"> Interest from Contractors </t>
  </si>
  <si>
    <t xml:space="preserve">Water Charges Recovery </t>
  </si>
  <si>
    <t xml:space="preserve">Hire Charges Recovery </t>
  </si>
  <si>
    <t xml:space="preserve">B </t>
  </si>
  <si>
    <t>TOTAL INCOME</t>
  </si>
  <si>
    <t>A-B</t>
  </si>
  <si>
    <t>NET TOTAL</t>
  </si>
  <si>
    <t>Capitalised on COD</t>
  </si>
  <si>
    <t>Balance in CWIP on COD</t>
  </si>
  <si>
    <t>Name of Generating  Station : Vindhyachal STP Stage- V</t>
  </si>
  <si>
    <t>Stage : Stage - V</t>
  </si>
  <si>
    <t>COD of Units/Station : 30.10.2015</t>
  </si>
  <si>
    <t>2015-16</t>
  </si>
  <si>
    <t>2016-17</t>
  </si>
  <si>
    <t>No</t>
  </si>
  <si>
    <t>Rs-Lac</t>
  </si>
  <si>
    <t xml:space="preserve">Add-cap  allowed by the Commission under the provision of Regulation 9(2) </t>
  </si>
  <si>
    <t>Capitalisation   out of add cap allowed under Regulation 9(2)</t>
  </si>
  <si>
    <t>Total</t>
  </si>
  <si>
    <t>Ash Handling System</t>
  </si>
  <si>
    <t xml:space="preserve">Capitalisation done  which has not been claimed/ allowed in the tariff </t>
  </si>
  <si>
    <t>Rs(Lakh)- Gross</t>
  </si>
  <si>
    <t>Net Basis</t>
  </si>
  <si>
    <t>Liability included in (2)</t>
  </si>
  <si>
    <t>-</t>
  </si>
  <si>
    <t xml:space="preserve">Capital Spares </t>
  </si>
  <si>
    <t xml:space="preserve">Total Addition  during  the year as per duly audited Schedule of Fixed Asset  </t>
  </si>
  <si>
    <t>Rs(Lakh)</t>
  </si>
  <si>
    <t>Actua Capitalization</t>
  </si>
  <si>
    <t>Description</t>
  </si>
  <si>
    <t>Allowed by CERC</t>
  </si>
  <si>
    <t>Justification/ Reason</t>
  </si>
  <si>
    <t>Sl. No.</t>
  </si>
  <si>
    <t>For 2015-16</t>
  </si>
  <si>
    <t>Fire Detection and Protection System</t>
  </si>
  <si>
    <t>Hospital Items</t>
  </si>
  <si>
    <t>MBOA Items</t>
  </si>
  <si>
    <t>Inter Unit Transfer (-193.33), Decap of Spares (-148.66), Decap MBOA (-1.19)</t>
  </si>
  <si>
    <t>Township &amp; Colony</t>
  </si>
  <si>
    <t>CW System &amp; Equipment</t>
  </si>
  <si>
    <t>Water Pre Treatment System Package</t>
  </si>
  <si>
    <t>DM Plant &amp; CW Treatment System</t>
  </si>
  <si>
    <t>Cooling Tower</t>
  </si>
  <si>
    <t>Station Piping Pkg.</t>
  </si>
  <si>
    <t>Control &amp; Instrumentation</t>
  </si>
  <si>
    <t>STG</t>
  </si>
  <si>
    <t>Service Building</t>
  </si>
  <si>
    <t>Approach Road</t>
  </si>
  <si>
    <t>Fire water Pump House</t>
  </si>
  <si>
    <t>LDO Pump Hose</t>
  </si>
  <si>
    <t>Foam Pump House</t>
  </si>
  <si>
    <t>Water System Control Room Building</t>
  </si>
  <si>
    <t>CW Pump House</t>
  </si>
  <si>
    <t>Stores Civil Works</t>
  </si>
  <si>
    <t>Drain System&amp; Equipment</t>
  </si>
  <si>
    <t>MGR Track &amp; Signalling System</t>
  </si>
  <si>
    <t>Electrical Equipment Supply &amp; Erection</t>
  </si>
  <si>
    <t>400 KV Switchyard Pkg</t>
  </si>
  <si>
    <t>ESP</t>
  </si>
  <si>
    <t>Condensate polishing Unit</t>
  </si>
  <si>
    <t>Asset/Work</t>
  </si>
  <si>
    <t>Rs (Lakh)-Gross</t>
  </si>
  <si>
    <t>Ash Water Recirculation System</t>
  </si>
  <si>
    <t>Ash Handling Sysytem</t>
  </si>
  <si>
    <t>Ash Water Circulation System Pkg.</t>
  </si>
  <si>
    <t>Ash Dyke Works</t>
  </si>
  <si>
    <t>Air conditioning</t>
  </si>
  <si>
    <t>Stage: III</t>
  </si>
  <si>
    <t>Name of Generating  Station : Farakka STPS Stage-III (500 MW)</t>
  </si>
  <si>
    <t>COD of Units/Station : 04.04.2012</t>
  </si>
  <si>
    <t>2009-10</t>
  </si>
  <si>
    <t>2010-11</t>
  </si>
  <si>
    <t>2011-12</t>
  </si>
  <si>
    <t>2012-13</t>
  </si>
  <si>
    <t>2013-14</t>
  </si>
  <si>
    <t>Works/ Add Cap Admitted under Regulation 9 (i) : within the original scope of work, after the date of commercial operation (04.04.2012) and up to the cut-off date (31.03.2015)</t>
  </si>
  <si>
    <t xml:space="preserve">Add-cap  allowed by the Commission under the provision of Regulation 14 (3) </t>
  </si>
  <si>
    <t>Capitalisation   out of add cap allowed under Regulation 9(3)</t>
  </si>
  <si>
    <t>2014-15</t>
  </si>
  <si>
    <t>Difference of Allowed vs Expenditure</t>
  </si>
  <si>
    <t>Slip over to next year, detailed justification at the time of true up</t>
  </si>
  <si>
    <t>Annexure-Farakka 3</t>
  </si>
  <si>
    <t>Ash Handling System (New Claim)</t>
  </si>
  <si>
    <t>Decap of Spares (-55.14), Inter Unit (-2.0), Decap of MBOA (-6.57),  Water Pre-Treatment System Pkg (-20.28), DM Plant and CW  Treatment System  (-23.12), Ind AS Adjustment (-16.20)</t>
  </si>
  <si>
    <t>Ash Water Recirculation System (New Claim)</t>
  </si>
  <si>
    <t>Township</t>
  </si>
  <si>
    <t>1357
( Allowed towards construction of two lane bridg. Work almost completed,)</t>
  </si>
  <si>
    <t>979.5 ( Attached at Annexure)</t>
  </si>
  <si>
    <t>Income tax rate</t>
  </si>
  <si>
    <t>Effective Compensatory allowance available for Expenditure</t>
  </si>
  <si>
    <t>Effective Special allowance available for Expenditure</t>
  </si>
  <si>
    <t>(%)</t>
  </si>
  <si>
    <t>Total Expenditure done under Special and Compensation Allowance</t>
  </si>
  <si>
    <t>(Rs. Lakhs)</t>
  </si>
  <si>
    <t>7 = 4* 6</t>
  </si>
  <si>
    <t>8 = 5 * 6</t>
  </si>
  <si>
    <t>12=10+11</t>
  </si>
  <si>
    <t>14=(2+3+7+8)-(9+12+13)</t>
  </si>
  <si>
    <t>16=9+12+13+15</t>
  </si>
  <si>
    <t>New item may be claimed in True -up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</si>
</sst>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Calibri"/>
      <family val="2"/>
    </font>
    <font>
      <sz val="9"/>
      <color theme="1"/>
      <name val="Century Gothic"/>
      <family val="2"/>
    </font>
    <font>
      <b/>
      <sz val="12"/>
      <color theme="1"/>
      <name val="Arial"/>
      <family val="2"/>
    </font>
    <font>
      <b/>
      <sz val="12"/>
      <color indexed="8"/>
      <name val="Book Antiqua"/>
      <family val="1"/>
    </font>
    <font>
      <sz val="12"/>
      <color indexed="8"/>
      <name val="Book Antiqua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Century Gothic"/>
      <family val="2"/>
    </font>
    <font>
      <sz val="9"/>
      <name val="Century Gothic"/>
      <family val="2"/>
    </font>
    <font>
      <sz val="11"/>
      <name val="Calibri"/>
      <family val="2"/>
      <scheme val="minor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0" fontId="13" fillId="0" borderId="0"/>
  </cellStyleXfs>
  <cellXfs count="206">
    <xf numFmtId="0" fontId="0" fillId="0" borderId="0" xfId="0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7" fillId="0" borderId="6" xfId="1" applyFont="1" applyBorder="1" applyAlignment="1">
      <alignment wrapText="1"/>
    </xf>
    <xf numFmtId="0" fontId="8" fillId="0" borderId="6" xfId="1" applyFont="1" applyBorder="1" applyAlignment="1">
      <alignment wrapText="1"/>
    </xf>
    <xf numFmtId="43" fontId="8" fillId="0" borderId="6" xfId="2" applyFont="1" applyBorder="1" applyAlignment="1">
      <alignment wrapText="1"/>
    </xf>
    <xf numFmtId="0" fontId="7" fillId="0" borderId="7" xfId="1" applyFont="1" applyBorder="1" applyAlignment="1">
      <alignment horizontal="right" wrapText="1"/>
    </xf>
    <xf numFmtId="0" fontId="1" fillId="0" borderId="7" xfId="1" applyBorder="1" applyAlignment="1">
      <alignment horizontal="left"/>
    </xf>
    <xf numFmtId="43" fontId="8" fillId="0" borderId="7" xfId="2" applyFont="1" applyBorder="1" applyAlignment="1">
      <alignment wrapText="1"/>
    </xf>
    <xf numFmtId="0" fontId="6" fillId="0" borderId="8" xfId="1" applyFont="1" applyBorder="1" applyAlignment="1">
      <alignment horizontal="center" wrapText="1"/>
    </xf>
    <xf numFmtId="0" fontId="6" fillId="0" borderId="9" xfId="1" applyFont="1" applyBorder="1" applyAlignment="1">
      <alignment wrapText="1"/>
    </xf>
    <xf numFmtId="0" fontId="7" fillId="0" borderId="10" xfId="1" applyFont="1" applyBorder="1" applyAlignment="1">
      <alignment wrapText="1"/>
    </xf>
    <xf numFmtId="43" fontId="8" fillId="0" borderId="10" xfId="2" applyFont="1" applyBorder="1" applyAlignment="1">
      <alignment wrapText="1"/>
    </xf>
    <xf numFmtId="0" fontId="5" fillId="0" borderId="3" xfId="0" applyFont="1" applyBorder="1" applyAlignment="1">
      <alignment horizontal="justify" vertical="top" wrapText="1"/>
    </xf>
    <xf numFmtId="43" fontId="9" fillId="0" borderId="9" xfId="2" applyFont="1" applyBorder="1" applyAlignment="1">
      <alignment wrapText="1"/>
    </xf>
    <xf numFmtId="0" fontId="8" fillId="0" borderId="7" xfId="1" applyFont="1" applyBorder="1" applyAlignment="1">
      <alignment wrapText="1"/>
    </xf>
    <xf numFmtId="0" fontId="7" fillId="0" borderId="7" xfId="1" applyFont="1" applyBorder="1" applyAlignment="1">
      <alignment wrapText="1"/>
    </xf>
    <xf numFmtId="43" fontId="8" fillId="0" borderId="9" xfId="2" applyFont="1" applyBorder="1" applyAlignment="1">
      <alignment wrapText="1"/>
    </xf>
    <xf numFmtId="0" fontId="8" fillId="0" borderId="10" xfId="1" applyFont="1" applyBorder="1" applyAlignment="1">
      <alignment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left" wrapText="1"/>
    </xf>
    <xf numFmtId="43" fontId="9" fillId="0" borderId="9" xfId="2" applyFont="1" applyBorder="1" applyAlignment="1">
      <alignment horizontal="center" wrapText="1"/>
    </xf>
    <xf numFmtId="0" fontId="9" fillId="0" borderId="11" xfId="1" applyFont="1" applyBorder="1" applyAlignment="1">
      <alignment horizontal="center" wrapText="1"/>
    </xf>
    <xf numFmtId="0" fontId="9" fillId="0" borderId="11" xfId="1" applyFont="1" applyBorder="1" applyAlignment="1">
      <alignment horizontal="left" wrapText="1"/>
    </xf>
    <xf numFmtId="43" fontId="8" fillId="0" borderId="11" xfId="2" applyFont="1" applyBorder="1" applyAlignment="1">
      <alignment wrapText="1"/>
    </xf>
    <xf numFmtId="0" fontId="1" fillId="0" borderId="12" xfId="1" applyBorder="1"/>
    <xf numFmtId="0" fontId="9" fillId="0" borderId="13" xfId="1" applyFont="1" applyFill="1" applyBorder="1" applyAlignment="1">
      <alignment horizontal="left" wrapText="1"/>
    </xf>
    <xf numFmtId="43" fontId="8" fillId="0" borderId="13" xfId="2" applyFont="1" applyFill="1" applyBorder="1" applyAlignment="1">
      <alignment horizontal="right" wrapText="1"/>
    </xf>
    <xf numFmtId="0" fontId="1" fillId="0" borderId="14" xfId="1" applyBorder="1"/>
    <xf numFmtId="0" fontId="9" fillId="0" borderId="15" xfId="1" applyFont="1" applyFill="1" applyBorder="1" applyAlignment="1">
      <alignment horizontal="left" wrapText="1"/>
    </xf>
    <xf numFmtId="43" fontId="1" fillId="0" borderId="15" xfId="1" applyNumberFormat="1" applyBorder="1" applyAlignment="1">
      <alignment horizontal="right"/>
    </xf>
    <xf numFmtId="0" fontId="3" fillId="0" borderId="0" xfId="0" applyFont="1" applyAlignment="1">
      <alignment horizontal="right"/>
    </xf>
    <xf numFmtId="0" fontId="4" fillId="0" borderId="6" xfId="0" applyFont="1" applyBorder="1" applyAlignment="1">
      <alignment vertical="top" wrapText="1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2" fillId="0" borderId="0" xfId="0" applyFont="1" applyFill="1" applyAlignment="1"/>
    <xf numFmtId="0" fontId="12" fillId="0" borderId="0" xfId="0" applyFont="1" applyFill="1" applyAlignment="1">
      <alignment horizontal="left"/>
    </xf>
    <xf numFmtId="0" fontId="12" fillId="0" borderId="6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 wrapText="1"/>
    </xf>
    <xf numFmtId="2" fontId="12" fillId="0" borderId="6" xfId="0" applyNumberFormat="1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 wrapText="1"/>
    </xf>
    <xf numFmtId="0" fontId="11" fillId="0" borderId="6" xfId="0" applyFont="1" applyFill="1" applyBorder="1"/>
    <xf numFmtId="164" fontId="4" fillId="0" borderId="10" xfId="0" applyNumberFormat="1" applyFont="1" applyBorder="1" applyAlignment="1">
      <alignment horizontal="center" vertical="top" wrapText="1"/>
    </xf>
    <xf numFmtId="2" fontId="11" fillId="0" borderId="6" xfId="0" applyNumberFormat="1" applyFont="1" applyFill="1" applyBorder="1" applyAlignment="1">
      <alignment horizontal="center"/>
    </xf>
    <xf numFmtId="0" fontId="16" fillId="0" borderId="11" xfId="3" applyFont="1" applyFill="1" applyBorder="1" applyAlignment="1">
      <alignment horizontal="center" vertical="top" wrapText="1"/>
    </xf>
    <xf numFmtId="0" fontId="18" fillId="0" borderId="0" xfId="0" applyFont="1" applyFill="1"/>
    <xf numFmtId="0" fontId="17" fillId="0" borderId="1" xfId="0" applyFont="1" applyFill="1" applyBorder="1" applyAlignment="1">
      <alignment horizontal="center" vertical="top" wrapText="1"/>
    </xf>
    <xf numFmtId="0" fontId="18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7" fillId="0" borderId="5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1" fontId="17" fillId="0" borderId="1" xfId="0" quotePrefix="1" applyNumberFormat="1" applyFont="1" applyFill="1" applyBorder="1" applyAlignment="1">
      <alignment horizontal="center" vertical="top" wrapText="1"/>
    </xf>
    <xf numFmtId="1" fontId="17" fillId="0" borderId="1" xfId="0" applyNumberFormat="1" applyFont="1" applyFill="1" applyBorder="1" applyAlignment="1">
      <alignment horizontal="center" vertical="top" wrapText="1"/>
    </xf>
    <xf numFmtId="0" fontId="18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center" vertical="top" wrapText="1"/>
    </xf>
    <xf numFmtId="2" fontId="18" fillId="0" borderId="1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3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left" vertical="center" wrapText="1"/>
    </xf>
    <xf numFmtId="2" fontId="20" fillId="0" borderId="13" xfId="0" applyNumberFormat="1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vertical="top" wrapText="1"/>
    </xf>
    <xf numFmtId="2" fontId="20" fillId="0" borderId="13" xfId="0" applyNumberFormat="1" applyFont="1" applyFill="1" applyBorder="1" applyAlignment="1">
      <alignment vertical="top" wrapText="1"/>
    </xf>
    <xf numFmtId="0" fontId="20" fillId="0" borderId="6" xfId="0" applyFont="1" applyFill="1" applyBorder="1" applyAlignment="1">
      <alignment horizontal="left" vertical="center" wrapText="1"/>
    </xf>
    <xf numFmtId="2" fontId="20" fillId="0" borderId="6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vertical="top" wrapText="1"/>
    </xf>
    <xf numFmtId="2" fontId="20" fillId="0" borderId="6" xfId="0" applyNumberFormat="1" applyFont="1" applyFill="1" applyBorder="1" applyAlignment="1">
      <alignment vertical="top" wrapText="1"/>
    </xf>
    <xf numFmtId="164" fontId="20" fillId="0" borderId="6" xfId="0" applyNumberFormat="1" applyFont="1" applyFill="1" applyBorder="1" applyAlignment="1">
      <alignment vertical="top" wrapText="1"/>
    </xf>
    <xf numFmtId="0" fontId="20" fillId="0" borderId="11" xfId="0" applyFont="1" applyFill="1" applyBorder="1" applyAlignment="1">
      <alignment vertical="top" wrapText="1"/>
    </xf>
    <xf numFmtId="0" fontId="21" fillId="0" borderId="6" xfId="0" applyFont="1" applyFill="1" applyBorder="1" applyAlignment="1">
      <alignment wrapText="1"/>
    </xf>
    <xf numFmtId="2" fontId="21" fillId="0" borderId="6" xfId="0" applyNumberFormat="1" applyFont="1" applyFill="1" applyBorder="1"/>
    <xf numFmtId="0" fontId="19" fillId="0" borderId="40" xfId="0" applyFont="1" applyFill="1" applyBorder="1" applyAlignment="1">
      <alignment vertical="center" wrapText="1"/>
    </xf>
    <xf numFmtId="164" fontId="19" fillId="0" borderId="40" xfId="0" applyNumberFormat="1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top" wrapText="1"/>
    </xf>
    <xf numFmtId="2" fontId="16" fillId="0" borderId="13" xfId="0" applyNumberFormat="1" applyFont="1" applyFill="1" applyBorder="1" applyAlignment="1">
      <alignment horizontal="center" vertical="top" wrapText="1"/>
    </xf>
    <xf numFmtId="2" fontId="16" fillId="0" borderId="13" xfId="0" applyNumberFormat="1" applyFont="1" applyFill="1" applyBorder="1" applyAlignment="1">
      <alignment vertical="top" wrapText="1"/>
    </xf>
    <xf numFmtId="0" fontId="16" fillId="0" borderId="0" xfId="0" applyFont="1" applyFill="1"/>
    <xf numFmtId="0" fontId="16" fillId="0" borderId="6" xfId="0" applyFont="1" applyFill="1" applyBorder="1" applyAlignment="1">
      <alignment vertical="top" wrapText="1"/>
    </xf>
    <xf numFmtId="2" fontId="16" fillId="0" borderId="6" xfId="0" applyNumberFormat="1" applyFont="1" applyFill="1" applyBorder="1" applyAlignment="1">
      <alignment horizontal="center" vertical="top" wrapText="1"/>
    </xf>
    <xf numFmtId="2" fontId="16" fillId="0" borderId="6" xfId="0" applyNumberFormat="1" applyFont="1" applyFill="1" applyBorder="1" applyAlignment="1">
      <alignment vertical="top" wrapText="1"/>
    </xf>
    <xf numFmtId="164" fontId="16" fillId="0" borderId="6" xfId="0" applyNumberFormat="1" applyFont="1" applyFill="1" applyBorder="1" applyAlignment="1">
      <alignment vertical="top" wrapText="1"/>
    </xf>
    <xf numFmtId="0" fontId="16" fillId="0" borderId="10" xfId="0" applyFont="1" applyFill="1" applyBorder="1" applyAlignment="1">
      <alignment vertical="top" wrapText="1"/>
    </xf>
    <xf numFmtId="164" fontId="16" fillId="0" borderId="10" xfId="0" applyNumberFormat="1" applyFont="1" applyFill="1" applyBorder="1" applyAlignment="1">
      <alignment vertical="top" wrapText="1"/>
    </xf>
    <xf numFmtId="0" fontId="16" fillId="0" borderId="11" xfId="0" applyFont="1" applyFill="1" applyBorder="1" applyAlignment="1">
      <alignment horizontal="center" vertical="top" wrapText="1"/>
    </xf>
    <xf numFmtId="0" fontId="22" fillId="0" borderId="15" xfId="0" applyFont="1" applyFill="1" applyBorder="1" applyAlignment="1">
      <alignment vertical="center" wrapText="1"/>
    </xf>
    <xf numFmtId="164" fontId="22" fillId="0" borderId="15" xfId="0" applyNumberFormat="1" applyFont="1" applyFill="1" applyBorder="1" applyAlignment="1">
      <alignment vertical="center" wrapText="1"/>
    </xf>
    <xf numFmtId="0" fontId="18" fillId="0" borderId="0" xfId="0" applyFont="1" applyFill="1" applyAlignment="1"/>
    <xf numFmtId="0" fontId="18" fillId="0" borderId="0" xfId="0" applyFont="1" applyFill="1" applyAlignment="1">
      <alignment horizontal="left"/>
    </xf>
    <xf numFmtId="0" fontId="17" fillId="0" borderId="32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left" vertical="center" wrapText="1"/>
    </xf>
    <xf numFmtId="0" fontId="17" fillId="0" borderId="30" xfId="0" applyFont="1" applyFill="1" applyBorder="1" applyAlignment="1">
      <alignment horizontal="left" vertical="center" wrapText="1"/>
    </xf>
    <xf numFmtId="0" fontId="17" fillId="0" borderId="28" xfId="0" applyFont="1" applyFill="1" applyBorder="1" applyAlignment="1">
      <alignment horizontal="left" vertical="center" wrapText="1"/>
    </xf>
    <xf numFmtId="0" fontId="17" fillId="0" borderId="29" xfId="0" applyFont="1" applyFill="1" applyBorder="1" applyAlignment="1">
      <alignment horizontal="left" vertical="center" wrapText="1"/>
    </xf>
    <xf numFmtId="0" fontId="17" fillId="0" borderId="34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2" fontId="20" fillId="0" borderId="38" xfId="0" applyNumberFormat="1" applyFont="1" applyFill="1" applyBorder="1" applyAlignment="1">
      <alignment horizontal="center" vertical="center" wrapText="1"/>
    </xf>
    <xf numFmtId="2" fontId="20" fillId="0" borderId="11" xfId="0" applyNumberFormat="1" applyFont="1" applyFill="1" applyBorder="1" applyAlignment="1">
      <alignment horizontal="center" vertical="center" wrapText="1"/>
    </xf>
    <xf numFmtId="2" fontId="20" fillId="0" borderId="40" xfId="0" applyNumberFormat="1" applyFont="1" applyFill="1" applyBorder="1" applyAlignment="1">
      <alignment horizontal="center" vertical="center" wrapText="1"/>
    </xf>
    <xf numFmtId="0" fontId="14" fillId="0" borderId="38" xfId="3" applyFont="1" applyFill="1" applyBorder="1" applyAlignment="1">
      <alignment horizontal="center" vertical="top" wrapText="1"/>
    </xf>
    <xf numFmtId="0" fontId="14" fillId="0" borderId="11" xfId="3" applyFont="1" applyFill="1" applyBorder="1" applyAlignment="1">
      <alignment horizontal="center" vertical="top" wrapText="1"/>
    </xf>
    <xf numFmtId="0" fontId="20" fillId="0" borderId="38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40" xfId="0" applyFont="1" applyFill="1" applyBorder="1" applyAlignment="1">
      <alignment horizontal="center" vertical="center" wrapText="1"/>
    </xf>
    <xf numFmtId="2" fontId="20" fillId="0" borderId="21" xfId="0" applyNumberFormat="1" applyFont="1" applyFill="1" applyBorder="1" applyAlignment="1">
      <alignment horizontal="center" vertical="center" wrapText="1"/>
    </xf>
    <xf numFmtId="2" fontId="20" fillId="0" borderId="20" xfId="0" applyNumberFormat="1" applyFont="1" applyFill="1" applyBorder="1" applyAlignment="1">
      <alignment horizontal="center" vertical="center" wrapText="1"/>
    </xf>
    <xf numFmtId="2" fontId="20" fillId="0" borderId="23" xfId="0" applyNumberFormat="1" applyFont="1" applyFill="1" applyBorder="1" applyAlignment="1">
      <alignment horizontal="center" vertical="center" wrapText="1"/>
    </xf>
    <xf numFmtId="0" fontId="14" fillId="0" borderId="38" xfId="3" applyFont="1" applyFill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 wrapText="1"/>
    </xf>
    <xf numFmtId="0" fontId="14" fillId="0" borderId="40" xfId="3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top" wrapText="1"/>
    </xf>
    <xf numFmtId="0" fontId="17" fillId="0" borderId="33" xfId="0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horizontal="center" vertical="top" wrapText="1"/>
    </xf>
    <xf numFmtId="0" fontId="17" fillId="0" borderId="35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right"/>
    </xf>
    <xf numFmtId="0" fontId="17" fillId="0" borderId="0" xfId="0" applyFont="1" applyFill="1" applyAlignment="1">
      <alignment horizontal="left"/>
    </xf>
    <xf numFmtId="0" fontId="17" fillId="0" borderId="0" xfId="0" applyFont="1" applyFill="1" applyBorder="1" applyAlignment="1">
      <alignment horizontal="left"/>
    </xf>
    <xf numFmtId="0" fontId="17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27" xfId="0" applyFont="1" applyFill="1" applyBorder="1" applyAlignment="1">
      <alignment horizontal="center" vertical="top" wrapText="1"/>
    </xf>
    <xf numFmtId="0" fontId="17" fillId="0" borderId="28" xfId="0" applyFont="1" applyFill="1" applyBorder="1" applyAlignment="1">
      <alignment horizontal="center" vertical="top" wrapText="1"/>
    </xf>
    <xf numFmtId="0" fontId="17" fillId="0" borderId="29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1" fontId="17" fillId="0" borderId="5" xfId="0" applyNumberFormat="1" applyFont="1" applyFill="1" applyBorder="1" applyAlignment="1">
      <alignment horizontal="center" vertical="top" wrapText="1"/>
    </xf>
    <xf numFmtId="1" fontId="17" fillId="0" borderId="2" xfId="0" applyNumberFormat="1" applyFont="1" applyFill="1" applyBorder="1" applyAlignment="1">
      <alignment horizontal="center" vertical="top" wrapText="1"/>
    </xf>
    <xf numFmtId="2" fontId="17" fillId="0" borderId="32" xfId="0" applyNumberFormat="1" applyFont="1" applyFill="1" applyBorder="1" applyAlignment="1">
      <alignment horizontal="center" vertical="top" wrapText="1"/>
    </xf>
    <xf numFmtId="2" fontId="17" fillId="0" borderId="33" xfId="0" applyNumberFormat="1" applyFont="1" applyFill="1" applyBorder="1" applyAlignment="1">
      <alignment horizontal="center" vertical="top" wrapText="1"/>
    </xf>
    <xf numFmtId="164" fontId="20" fillId="0" borderId="10" xfId="0" applyNumberFormat="1" applyFont="1" applyFill="1" applyBorder="1" applyAlignment="1">
      <alignment horizontal="center" vertical="center" wrapText="1"/>
    </xf>
    <xf numFmtId="164" fontId="20" fillId="0" borderId="11" xfId="0" applyNumberFormat="1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32" xfId="0" applyFont="1" applyFill="1" applyBorder="1" applyAlignment="1">
      <alignment horizontal="left" vertical="top" wrapText="1"/>
    </xf>
    <xf numFmtId="0" fontId="17" fillId="0" borderId="33" xfId="0" applyFont="1" applyFill="1" applyBorder="1" applyAlignment="1">
      <alignment horizontal="left" vertical="top" wrapText="1"/>
    </xf>
    <xf numFmtId="0" fontId="17" fillId="0" borderId="32" xfId="0" applyFont="1" applyFill="1" applyBorder="1" applyAlignment="1">
      <alignment vertical="top" wrapText="1"/>
    </xf>
    <xf numFmtId="0" fontId="17" fillId="0" borderId="33" xfId="0" applyFont="1" applyFill="1" applyBorder="1" applyAlignment="1">
      <alignment vertical="top" wrapText="1"/>
    </xf>
    <xf numFmtId="0" fontId="17" fillId="0" borderId="32" xfId="0" applyFont="1" applyFill="1" applyBorder="1" applyAlignment="1">
      <alignment horizontal="left" vertical="center" wrapText="1"/>
    </xf>
    <xf numFmtId="0" fontId="17" fillId="0" borderId="33" xfId="0" applyFont="1" applyFill="1" applyBorder="1" applyAlignment="1">
      <alignment horizontal="left"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2" fillId="0" borderId="39" xfId="0" applyFont="1" applyFill="1" applyBorder="1" applyAlignment="1">
      <alignment horizontal="center" vertical="center" wrapText="1"/>
    </xf>
    <xf numFmtId="2" fontId="16" fillId="0" borderId="19" xfId="0" applyNumberFormat="1" applyFont="1" applyFill="1" applyBorder="1" applyAlignment="1">
      <alignment horizontal="center" vertical="center" wrapText="1"/>
    </xf>
    <xf numFmtId="2" fontId="16" fillId="0" borderId="24" xfId="0" applyNumberFormat="1" applyFont="1" applyFill="1" applyBorder="1" applyAlignment="1">
      <alignment horizontal="center" vertical="center" wrapText="1"/>
    </xf>
    <xf numFmtId="2" fontId="16" fillId="0" borderId="18" xfId="0" applyNumberFormat="1" applyFont="1" applyFill="1" applyBorder="1" applyAlignment="1">
      <alignment horizontal="center" vertical="center" wrapText="1"/>
    </xf>
    <xf numFmtId="2" fontId="16" fillId="0" borderId="25" xfId="0" applyNumberFormat="1" applyFont="1" applyFill="1" applyBorder="1" applyAlignment="1">
      <alignment horizontal="center" vertical="center" wrapText="1"/>
    </xf>
    <xf numFmtId="2" fontId="16" fillId="0" borderId="22" xfId="0" applyNumberFormat="1" applyFont="1" applyFill="1" applyBorder="1" applyAlignment="1">
      <alignment horizontal="center" vertical="center" wrapText="1"/>
    </xf>
    <xf numFmtId="2" fontId="16" fillId="0" borderId="26" xfId="0" applyNumberFormat="1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19" fillId="0" borderId="36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 wrapText="1"/>
    </xf>
    <xf numFmtId="2" fontId="16" fillId="0" borderId="38" xfId="0" applyNumberFormat="1" applyFont="1" applyFill="1" applyBorder="1" applyAlignment="1">
      <alignment horizontal="center" vertical="center" wrapText="1"/>
    </xf>
    <xf numFmtId="2" fontId="16" fillId="0" borderId="11" xfId="0" applyNumberFormat="1" applyFont="1" applyFill="1" applyBorder="1" applyAlignment="1">
      <alignment horizontal="center" vertical="center" wrapText="1"/>
    </xf>
    <xf numFmtId="2" fontId="16" fillId="0" borderId="40" xfId="0" applyNumberFormat="1" applyFont="1" applyFill="1" applyBorder="1" applyAlignment="1">
      <alignment horizontal="center" vertical="center" wrapText="1"/>
    </xf>
    <xf numFmtId="164" fontId="16" fillId="0" borderId="38" xfId="0" applyNumberFormat="1" applyFont="1" applyFill="1" applyBorder="1" applyAlignment="1">
      <alignment horizontal="center" vertical="center" wrapText="1"/>
    </xf>
    <xf numFmtId="164" fontId="16" fillId="0" borderId="11" xfId="0" applyNumberFormat="1" applyFont="1" applyFill="1" applyBorder="1" applyAlignment="1">
      <alignment horizontal="center" vertical="center" wrapText="1"/>
    </xf>
    <xf numFmtId="164" fontId="16" fillId="0" borderId="40" xfId="0" applyNumberFormat="1" applyFont="1" applyFill="1" applyBorder="1" applyAlignment="1">
      <alignment horizontal="center" vertical="center" wrapText="1"/>
    </xf>
    <xf numFmtId="2" fontId="16" fillId="0" borderId="21" xfId="0" applyNumberFormat="1" applyFont="1" applyFill="1" applyBorder="1" applyAlignment="1">
      <alignment horizontal="center" vertical="center" wrapText="1"/>
    </xf>
    <xf numFmtId="2" fontId="16" fillId="0" borderId="20" xfId="0" applyNumberFormat="1" applyFont="1" applyFill="1" applyBorder="1" applyAlignment="1">
      <alignment horizontal="center" vertical="center" wrapText="1"/>
    </xf>
    <xf numFmtId="2" fontId="16" fillId="0" borderId="23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top" wrapText="1"/>
    </xf>
    <xf numFmtId="0" fontId="16" fillId="0" borderId="11" xfId="0" applyFont="1" applyFill="1" applyBorder="1" applyAlignment="1">
      <alignment horizontal="center" vertical="top" wrapText="1"/>
    </xf>
    <xf numFmtId="0" fontId="16" fillId="0" borderId="38" xfId="3" applyFont="1" applyFill="1" applyBorder="1" applyAlignment="1">
      <alignment horizontal="center" vertical="top" wrapText="1"/>
    </xf>
    <xf numFmtId="0" fontId="16" fillId="0" borderId="11" xfId="3" applyFont="1" applyFill="1" applyBorder="1" applyAlignment="1">
      <alignment horizontal="center" vertical="top" wrapText="1"/>
    </xf>
    <xf numFmtId="0" fontId="16" fillId="0" borderId="7" xfId="3" applyFont="1" applyFill="1" applyBorder="1" applyAlignment="1">
      <alignment horizontal="center" vertical="top" wrapText="1"/>
    </xf>
    <xf numFmtId="0" fontId="16" fillId="0" borderId="38" xfId="3" applyFont="1" applyFill="1" applyBorder="1" applyAlignment="1">
      <alignment horizontal="center" vertical="center" wrapText="1"/>
    </xf>
    <xf numFmtId="0" fontId="16" fillId="0" borderId="11" xfId="3" applyFont="1" applyFill="1" applyBorder="1" applyAlignment="1">
      <alignment horizontal="center" vertical="center" wrapText="1"/>
    </xf>
    <xf numFmtId="0" fontId="16" fillId="0" borderId="40" xfId="3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wrapText="1"/>
    </xf>
    <xf numFmtId="0" fontId="12" fillId="0" borderId="17" xfId="0" applyFont="1" applyFill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2" fillId="0" borderId="6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left"/>
    </xf>
    <xf numFmtId="0" fontId="11" fillId="0" borderId="6" xfId="0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4">
    <cellStyle name="Comma 8 3" xfId="2"/>
    <cellStyle name="Normal" xfId="0" builtinId="0"/>
    <cellStyle name="Normal 100" xfId="1"/>
    <cellStyle name="Normal 2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9"/>
  <sheetViews>
    <sheetView zoomScale="85" zoomScaleNormal="85" workbookViewId="0">
      <selection activeCell="D25" sqref="D25:D26"/>
    </sheetView>
  </sheetViews>
  <sheetFormatPr defaultColWidth="8.85546875" defaultRowHeight="12.75"/>
  <cols>
    <col min="1" max="1" width="9.28515625" style="49" customWidth="1"/>
    <col min="2" max="2" width="8.7109375" style="49" bestFit="1" customWidth="1"/>
    <col min="3" max="3" width="12" style="49" customWidth="1"/>
    <col min="4" max="4" width="14.42578125" style="51" customWidth="1"/>
    <col min="5" max="8" width="11.85546875" style="51" customWidth="1"/>
    <col min="9" max="9" width="14.42578125" style="49" customWidth="1"/>
    <col min="10" max="10" width="12.42578125" style="49" bestFit="1" customWidth="1"/>
    <col min="11" max="11" width="13.140625" style="49" customWidth="1"/>
    <col min="12" max="12" width="11.5703125" style="51" customWidth="1"/>
    <col min="13" max="13" width="10.85546875" style="49" customWidth="1"/>
    <col min="14" max="15" width="8.85546875" style="49"/>
    <col min="16" max="16" width="20.7109375" style="49" customWidth="1"/>
    <col min="17" max="17" width="9.140625" style="49" customWidth="1"/>
    <col min="18" max="18" width="15" style="49" customWidth="1"/>
    <col min="19" max="19" width="11.28515625" style="51" customWidth="1"/>
    <col min="20" max="20" width="11" style="49" customWidth="1"/>
    <col min="21" max="21" width="12.28515625" style="99" customWidth="1"/>
    <col min="22" max="22" width="19.140625" style="100" customWidth="1"/>
    <col min="23" max="26" width="8.85546875" style="49"/>
    <col min="27" max="27" width="16.5703125" style="49" bestFit="1" customWidth="1"/>
    <col min="28" max="16384" width="8.85546875" style="49"/>
  </cols>
  <sheetData>
    <row r="1" spans="1:22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>
      <c r="A2" s="136" t="s">
        <v>115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</row>
    <row r="3" spans="1:22">
      <c r="A3" s="136" t="s">
        <v>114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</row>
    <row r="4" spans="1:22">
      <c r="A4" s="136" t="s">
        <v>116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</row>
    <row r="5" spans="1:22" ht="13.5" thickBot="1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</row>
    <row r="6" spans="1:22" s="51" customFormat="1" ht="39.6" customHeight="1" thickBot="1">
      <c r="A6" s="134" t="s">
        <v>1</v>
      </c>
      <c r="B6" s="134" t="s">
        <v>63</v>
      </c>
      <c r="C6" s="134"/>
      <c r="D6" s="134" t="s">
        <v>2</v>
      </c>
      <c r="E6" s="134" t="s">
        <v>3</v>
      </c>
      <c r="F6" s="129" t="s">
        <v>135</v>
      </c>
      <c r="G6" s="134" t="s">
        <v>136</v>
      </c>
      <c r="H6" s="134" t="s">
        <v>137</v>
      </c>
      <c r="I6" s="134" t="s">
        <v>4</v>
      </c>
      <c r="J6" s="134"/>
      <c r="K6" s="134"/>
      <c r="L6" s="134"/>
      <c r="M6" s="134"/>
      <c r="N6" s="134"/>
      <c r="O6" s="129" t="s">
        <v>139</v>
      </c>
      <c r="P6" s="140" t="s">
        <v>67</v>
      </c>
      <c r="Q6" s="141"/>
      <c r="R6" s="146" t="s">
        <v>126</v>
      </c>
      <c r="S6" s="50" t="s">
        <v>72</v>
      </c>
      <c r="T6" s="134" t="s">
        <v>10</v>
      </c>
      <c r="U6" s="138" t="s">
        <v>73</v>
      </c>
      <c r="V6" s="139" t="s">
        <v>5</v>
      </c>
    </row>
    <row r="7" spans="1:22" s="51" customFormat="1" ht="52.9" customHeight="1" thickBot="1">
      <c r="A7" s="134"/>
      <c r="B7" s="134"/>
      <c r="C7" s="134"/>
      <c r="D7" s="134"/>
      <c r="E7" s="134"/>
      <c r="F7" s="130"/>
      <c r="G7" s="134"/>
      <c r="H7" s="134"/>
      <c r="I7" s="134" t="s">
        <v>64</v>
      </c>
      <c r="J7" s="134"/>
      <c r="K7" s="134" t="s">
        <v>6</v>
      </c>
      <c r="L7" s="134"/>
      <c r="M7" s="134" t="s">
        <v>7</v>
      </c>
      <c r="N7" s="134"/>
      <c r="O7" s="130"/>
      <c r="P7" s="142"/>
      <c r="Q7" s="143"/>
      <c r="R7" s="147"/>
      <c r="S7" s="50"/>
      <c r="T7" s="134"/>
      <c r="U7" s="138"/>
      <c r="V7" s="139"/>
    </row>
    <row r="8" spans="1:22" s="56" customFormat="1" ht="38.450000000000003" customHeight="1" thickBot="1">
      <c r="A8" s="52"/>
      <c r="B8" s="52" t="s">
        <v>69</v>
      </c>
      <c r="C8" s="52" t="s">
        <v>70</v>
      </c>
      <c r="D8" s="53"/>
      <c r="E8" s="53"/>
      <c r="F8" s="53" t="s">
        <v>138</v>
      </c>
      <c r="G8" s="53"/>
      <c r="H8" s="53"/>
      <c r="I8" s="52" t="s">
        <v>8</v>
      </c>
      <c r="J8" s="52" t="s">
        <v>74</v>
      </c>
      <c r="K8" s="52" t="s">
        <v>8</v>
      </c>
      <c r="L8" s="52" t="s">
        <v>68</v>
      </c>
      <c r="M8" s="52" t="s">
        <v>8</v>
      </c>
      <c r="N8" s="52" t="s">
        <v>9</v>
      </c>
      <c r="O8" s="54" t="s">
        <v>140</v>
      </c>
      <c r="P8" s="52" t="s">
        <v>107</v>
      </c>
      <c r="Q8" s="52" t="s">
        <v>108</v>
      </c>
      <c r="R8" s="55"/>
      <c r="S8" s="53"/>
      <c r="T8" s="53"/>
      <c r="U8" s="53"/>
      <c r="V8" s="52"/>
    </row>
    <row r="9" spans="1:22" ht="27" customHeight="1" thickBot="1">
      <c r="A9" s="50">
        <v>1</v>
      </c>
      <c r="B9" s="50">
        <v>2</v>
      </c>
      <c r="C9" s="50">
        <v>3</v>
      </c>
      <c r="D9" s="50">
        <v>4</v>
      </c>
      <c r="E9" s="50">
        <v>5</v>
      </c>
      <c r="F9" s="57">
        <v>6</v>
      </c>
      <c r="G9" s="57" t="s">
        <v>141</v>
      </c>
      <c r="H9" s="57" t="s">
        <v>142</v>
      </c>
      <c r="I9" s="131">
        <v>9</v>
      </c>
      <c r="J9" s="133"/>
      <c r="K9" s="131">
        <v>10</v>
      </c>
      <c r="L9" s="133"/>
      <c r="M9" s="131">
        <v>11</v>
      </c>
      <c r="N9" s="133"/>
      <c r="O9" s="58" t="s">
        <v>143</v>
      </c>
      <c r="P9" s="144">
        <v>13</v>
      </c>
      <c r="Q9" s="145"/>
      <c r="R9" s="59" t="s">
        <v>144</v>
      </c>
      <c r="S9" s="60">
        <v>15</v>
      </c>
      <c r="T9" s="60" t="s">
        <v>145</v>
      </c>
      <c r="U9" s="60">
        <v>17</v>
      </c>
      <c r="V9" s="60">
        <v>18</v>
      </c>
    </row>
    <row r="10" spans="1:22" s="61" customFormat="1" ht="14.45" customHeight="1">
      <c r="A10" s="160" t="s">
        <v>117</v>
      </c>
      <c r="B10" s="104" t="s">
        <v>122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5"/>
    </row>
    <row r="11" spans="1:22" s="61" customFormat="1" ht="15" customHeight="1" thickBot="1">
      <c r="A11" s="161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5"/>
    </row>
    <row r="12" spans="1:22" s="61" customFormat="1" ht="15" customHeight="1" thickBot="1">
      <c r="A12" s="62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5"/>
    </row>
    <row r="13" spans="1:22" s="61" customFormat="1" ht="13.15" customHeight="1">
      <c r="A13" s="160" t="s">
        <v>118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5"/>
    </row>
    <row r="14" spans="1:22" s="61" customFormat="1" ht="15" customHeight="1" thickBot="1">
      <c r="A14" s="161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5"/>
    </row>
    <row r="15" spans="1:22" s="61" customFormat="1" ht="15" customHeight="1" thickBot="1">
      <c r="A15" s="54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5"/>
    </row>
    <row r="16" spans="1:22" s="61" customFormat="1" ht="13.15" customHeight="1">
      <c r="A16" s="160" t="s">
        <v>119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5"/>
    </row>
    <row r="17" spans="1:22" s="61" customFormat="1" ht="15" customHeight="1" thickBot="1">
      <c r="A17" s="161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5"/>
    </row>
    <row r="18" spans="1:22" s="61" customFormat="1" ht="15" customHeight="1" thickBot="1">
      <c r="A18" s="62"/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5"/>
    </row>
    <row r="19" spans="1:22" s="61" customFormat="1" ht="14.45" customHeight="1">
      <c r="A19" s="160" t="s">
        <v>120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5"/>
    </row>
    <row r="20" spans="1:22" s="61" customFormat="1" ht="15" customHeight="1" thickBot="1">
      <c r="A20" s="161"/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5"/>
    </row>
    <row r="21" spans="1:22" s="61" customFormat="1" ht="12.75" customHeight="1" thickBot="1">
      <c r="A21" s="62"/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5"/>
    </row>
    <row r="22" spans="1:22" s="61" customFormat="1" ht="13.15" customHeight="1">
      <c r="A22" s="160" t="s">
        <v>121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5"/>
    </row>
    <row r="23" spans="1:22" s="61" customFormat="1" ht="15" customHeight="1" thickBot="1">
      <c r="A23" s="161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8"/>
    </row>
    <row r="24" spans="1:22" s="61" customFormat="1" ht="15" customHeight="1" thickBot="1">
      <c r="A24" s="151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3"/>
    </row>
    <row r="25" spans="1:22" s="51" customFormat="1" ht="39.6" customHeight="1" thickBot="1">
      <c r="A25" s="129" t="s">
        <v>1</v>
      </c>
      <c r="B25" s="140" t="s">
        <v>123</v>
      </c>
      <c r="C25" s="141"/>
      <c r="D25" s="129" t="s">
        <v>2</v>
      </c>
      <c r="E25" s="129" t="s">
        <v>3</v>
      </c>
      <c r="F25" s="129" t="s">
        <v>135</v>
      </c>
      <c r="G25" s="134" t="s">
        <v>136</v>
      </c>
      <c r="H25" s="134" t="s">
        <v>137</v>
      </c>
      <c r="I25" s="131" t="s">
        <v>4</v>
      </c>
      <c r="J25" s="132"/>
      <c r="K25" s="132"/>
      <c r="L25" s="132"/>
      <c r="M25" s="132"/>
      <c r="N25" s="133"/>
      <c r="O25" s="129" t="s">
        <v>139</v>
      </c>
      <c r="P25" s="140" t="s">
        <v>67</v>
      </c>
      <c r="Q25" s="141"/>
      <c r="R25" s="146" t="s">
        <v>126</v>
      </c>
      <c r="S25" s="129" t="s">
        <v>72</v>
      </c>
      <c r="T25" s="129" t="s">
        <v>10</v>
      </c>
      <c r="U25" s="158" t="s">
        <v>73</v>
      </c>
      <c r="V25" s="156" t="s">
        <v>5</v>
      </c>
    </row>
    <row r="26" spans="1:22" s="51" customFormat="1" ht="45" customHeight="1" thickBot="1">
      <c r="A26" s="130"/>
      <c r="B26" s="142"/>
      <c r="C26" s="143"/>
      <c r="D26" s="130"/>
      <c r="E26" s="130"/>
      <c r="F26" s="130"/>
      <c r="G26" s="134"/>
      <c r="H26" s="134"/>
      <c r="I26" s="131" t="s">
        <v>124</v>
      </c>
      <c r="J26" s="133"/>
      <c r="K26" s="131" t="s">
        <v>6</v>
      </c>
      <c r="L26" s="133"/>
      <c r="M26" s="131" t="s">
        <v>7</v>
      </c>
      <c r="N26" s="133"/>
      <c r="O26" s="130"/>
      <c r="P26" s="142"/>
      <c r="Q26" s="143"/>
      <c r="R26" s="147"/>
      <c r="S26" s="150"/>
      <c r="T26" s="130"/>
      <c r="U26" s="159"/>
      <c r="V26" s="157"/>
    </row>
    <row r="27" spans="1:22" ht="42" customHeight="1" thickBot="1">
      <c r="A27" s="63"/>
      <c r="B27" s="50" t="s">
        <v>69</v>
      </c>
      <c r="C27" s="50" t="s">
        <v>70</v>
      </c>
      <c r="D27" s="64"/>
      <c r="E27" s="64"/>
      <c r="F27" s="53" t="s">
        <v>138</v>
      </c>
      <c r="G27" s="53"/>
      <c r="H27" s="53"/>
      <c r="I27" s="50" t="s">
        <v>8</v>
      </c>
      <c r="J27" s="50" t="s">
        <v>74</v>
      </c>
      <c r="K27" s="50" t="s">
        <v>8</v>
      </c>
      <c r="L27" s="50" t="s">
        <v>68</v>
      </c>
      <c r="M27" s="50" t="s">
        <v>8</v>
      </c>
      <c r="N27" s="63" t="s">
        <v>9</v>
      </c>
      <c r="O27" s="54" t="s">
        <v>140</v>
      </c>
      <c r="P27" s="64" t="s">
        <v>107</v>
      </c>
      <c r="Q27" s="64" t="s">
        <v>108</v>
      </c>
      <c r="R27" s="65"/>
      <c r="S27" s="130"/>
      <c r="T27" s="66"/>
      <c r="U27" s="66"/>
      <c r="V27" s="67"/>
    </row>
    <row r="28" spans="1:22" ht="27" customHeight="1" thickBot="1">
      <c r="A28" s="50">
        <v>1</v>
      </c>
      <c r="B28" s="50">
        <v>2</v>
      </c>
      <c r="C28" s="50">
        <v>3</v>
      </c>
      <c r="D28" s="50">
        <v>4</v>
      </c>
      <c r="E28" s="50">
        <v>5</v>
      </c>
      <c r="F28" s="57">
        <v>6</v>
      </c>
      <c r="G28" s="57" t="s">
        <v>141</v>
      </c>
      <c r="H28" s="57" t="s">
        <v>142</v>
      </c>
      <c r="I28" s="131">
        <v>9</v>
      </c>
      <c r="J28" s="133"/>
      <c r="K28" s="131">
        <v>10</v>
      </c>
      <c r="L28" s="133"/>
      <c r="M28" s="131">
        <v>11</v>
      </c>
      <c r="N28" s="133"/>
      <c r="O28" s="58" t="s">
        <v>143</v>
      </c>
      <c r="P28" s="144">
        <v>13</v>
      </c>
      <c r="Q28" s="145"/>
      <c r="R28" s="59" t="s">
        <v>144</v>
      </c>
      <c r="S28" s="60">
        <v>15</v>
      </c>
      <c r="T28" s="60" t="s">
        <v>145</v>
      </c>
      <c r="U28" s="60">
        <v>17</v>
      </c>
      <c r="V28" s="60">
        <v>18</v>
      </c>
    </row>
    <row r="29" spans="1:22">
      <c r="A29" s="101" t="s">
        <v>125</v>
      </c>
      <c r="B29" s="103" t="s">
        <v>122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5"/>
    </row>
    <row r="30" spans="1:22" ht="13.5" thickBot="1">
      <c r="A30" s="102"/>
      <c r="B30" s="106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8"/>
    </row>
    <row r="31" spans="1:22" ht="13.5" thickBot="1">
      <c r="A31" s="68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70"/>
      <c r="T31" s="69"/>
      <c r="U31" s="69"/>
      <c r="V31" s="71"/>
    </row>
    <row r="32" spans="1:22" ht="29.45" customHeight="1">
      <c r="A32" s="176" t="s">
        <v>59</v>
      </c>
      <c r="B32" s="109" t="s">
        <v>134</v>
      </c>
      <c r="C32" s="110"/>
      <c r="D32" s="120">
        <v>0</v>
      </c>
      <c r="E32" s="120">
        <v>0</v>
      </c>
      <c r="F32" s="120">
        <v>0</v>
      </c>
      <c r="G32" s="120">
        <v>0</v>
      </c>
      <c r="H32" s="120">
        <v>0</v>
      </c>
      <c r="I32" s="72" t="s">
        <v>66</v>
      </c>
      <c r="J32" s="73">
        <v>28.5181109</v>
      </c>
      <c r="K32" s="118"/>
      <c r="L32" s="118"/>
      <c r="M32" s="118"/>
      <c r="N32" s="118"/>
      <c r="O32" s="126">
        <v>0</v>
      </c>
      <c r="P32" s="74" t="s">
        <v>82</v>
      </c>
      <c r="Q32" s="75">
        <v>43.184989999999999</v>
      </c>
      <c r="R32" s="115">
        <f>979.5-J56-Q56</f>
        <v>-1703.9311441999998</v>
      </c>
      <c r="S32" s="115">
        <v>1017.7311913</v>
      </c>
      <c r="T32" s="115">
        <f>J56+Q56+S32</f>
        <v>3701.1623354999997</v>
      </c>
      <c r="U32" s="115">
        <v>3358.1685779999998</v>
      </c>
      <c r="V32" s="123" t="s">
        <v>84</v>
      </c>
    </row>
    <row r="33" spans="1:22" ht="42.75">
      <c r="A33" s="177"/>
      <c r="B33" s="111"/>
      <c r="C33" s="112"/>
      <c r="D33" s="121"/>
      <c r="E33" s="121"/>
      <c r="F33" s="121"/>
      <c r="G33" s="121"/>
      <c r="H33" s="121"/>
      <c r="I33" s="76" t="s">
        <v>109</v>
      </c>
      <c r="J33" s="77">
        <v>20.1853184</v>
      </c>
      <c r="K33" s="119"/>
      <c r="L33" s="119"/>
      <c r="M33" s="119"/>
      <c r="N33" s="119"/>
      <c r="O33" s="127"/>
      <c r="P33" s="78" t="s">
        <v>83</v>
      </c>
      <c r="Q33" s="79">
        <v>289.77376839999999</v>
      </c>
      <c r="R33" s="116"/>
      <c r="S33" s="116"/>
      <c r="T33" s="116"/>
      <c r="U33" s="116"/>
      <c r="V33" s="124"/>
    </row>
    <row r="34" spans="1:22" ht="14.45" customHeight="1">
      <c r="A34" s="177"/>
      <c r="B34" s="111"/>
      <c r="C34" s="112"/>
      <c r="D34" s="121"/>
      <c r="E34" s="121"/>
      <c r="F34" s="121"/>
      <c r="G34" s="121"/>
      <c r="H34" s="121"/>
      <c r="I34" s="174" t="s">
        <v>102</v>
      </c>
      <c r="J34" s="148">
        <v>175.74677</v>
      </c>
      <c r="K34" s="119"/>
      <c r="L34" s="119"/>
      <c r="M34" s="119"/>
      <c r="N34" s="119"/>
      <c r="O34" s="127"/>
      <c r="P34" s="78" t="s">
        <v>94</v>
      </c>
      <c r="Q34" s="80">
        <v>1.0792672999999999</v>
      </c>
      <c r="R34" s="116"/>
      <c r="S34" s="116"/>
      <c r="T34" s="116"/>
      <c r="U34" s="116"/>
      <c r="V34" s="124"/>
    </row>
    <row r="35" spans="1:22" ht="14.45" customHeight="1">
      <c r="A35" s="177"/>
      <c r="B35" s="111"/>
      <c r="C35" s="112"/>
      <c r="D35" s="121"/>
      <c r="E35" s="121"/>
      <c r="F35" s="121"/>
      <c r="G35" s="121"/>
      <c r="H35" s="121"/>
      <c r="I35" s="175"/>
      <c r="J35" s="149"/>
      <c r="K35" s="119"/>
      <c r="L35" s="119"/>
      <c r="M35" s="119"/>
      <c r="N35" s="119"/>
      <c r="O35" s="127"/>
      <c r="P35" s="78" t="s">
        <v>95</v>
      </c>
      <c r="Q35" s="80">
        <v>12.1460206</v>
      </c>
      <c r="R35" s="116"/>
      <c r="S35" s="116"/>
      <c r="T35" s="116"/>
      <c r="U35" s="116"/>
      <c r="V35" s="124"/>
    </row>
    <row r="36" spans="1:22" ht="14.45" customHeight="1">
      <c r="A36" s="177"/>
      <c r="B36" s="111"/>
      <c r="C36" s="112"/>
      <c r="D36" s="121"/>
      <c r="E36" s="121"/>
      <c r="F36" s="121"/>
      <c r="G36" s="121"/>
      <c r="H36" s="121"/>
      <c r="I36" s="175"/>
      <c r="J36" s="149"/>
      <c r="K36" s="119"/>
      <c r="L36" s="119"/>
      <c r="M36" s="119"/>
      <c r="N36" s="119"/>
      <c r="O36" s="127"/>
      <c r="P36" s="78" t="s">
        <v>96</v>
      </c>
      <c r="Q36" s="80">
        <v>12.429427799999999</v>
      </c>
      <c r="R36" s="116"/>
      <c r="S36" s="116"/>
      <c r="T36" s="116"/>
      <c r="U36" s="116"/>
      <c r="V36" s="124"/>
    </row>
    <row r="37" spans="1:22" ht="14.45" customHeight="1">
      <c r="A37" s="177"/>
      <c r="B37" s="111"/>
      <c r="C37" s="112"/>
      <c r="D37" s="121"/>
      <c r="E37" s="121"/>
      <c r="F37" s="121"/>
      <c r="G37" s="121"/>
      <c r="H37" s="121"/>
      <c r="I37" s="81"/>
      <c r="J37" s="81"/>
      <c r="K37" s="119"/>
      <c r="L37" s="119"/>
      <c r="M37" s="119"/>
      <c r="N37" s="119"/>
      <c r="O37" s="127"/>
      <c r="P37" s="78" t="s">
        <v>97</v>
      </c>
      <c r="Q37" s="80">
        <v>7.3685858</v>
      </c>
      <c r="R37" s="116"/>
      <c r="S37" s="116"/>
      <c r="T37" s="116"/>
      <c r="U37" s="116"/>
      <c r="V37" s="124"/>
    </row>
    <row r="38" spans="1:22" ht="28.5">
      <c r="A38" s="177"/>
      <c r="B38" s="111"/>
      <c r="C38" s="112"/>
      <c r="D38" s="121"/>
      <c r="E38" s="121"/>
      <c r="F38" s="121"/>
      <c r="G38" s="121"/>
      <c r="H38" s="121"/>
      <c r="I38" s="81"/>
      <c r="J38" s="81"/>
      <c r="K38" s="119"/>
      <c r="L38" s="119"/>
      <c r="M38" s="119"/>
      <c r="N38" s="119"/>
      <c r="O38" s="127"/>
      <c r="P38" s="78" t="s">
        <v>98</v>
      </c>
      <c r="Q38" s="80">
        <v>4.9191383999999996</v>
      </c>
      <c r="R38" s="116"/>
      <c r="S38" s="116"/>
      <c r="T38" s="116"/>
      <c r="U38" s="116"/>
      <c r="V38" s="124"/>
    </row>
    <row r="39" spans="1:22" ht="14.45" customHeight="1">
      <c r="A39" s="177"/>
      <c r="B39" s="111"/>
      <c r="C39" s="112"/>
      <c r="D39" s="121"/>
      <c r="E39" s="121"/>
      <c r="F39" s="121"/>
      <c r="G39" s="121"/>
      <c r="H39" s="121"/>
      <c r="I39" s="81"/>
      <c r="J39" s="81"/>
      <c r="K39" s="119"/>
      <c r="L39" s="119"/>
      <c r="M39" s="119"/>
      <c r="N39" s="119"/>
      <c r="O39" s="127"/>
      <c r="P39" s="78" t="s">
        <v>99</v>
      </c>
      <c r="Q39" s="80">
        <v>31.3772199</v>
      </c>
      <c r="R39" s="116"/>
      <c r="S39" s="116"/>
      <c r="T39" s="116"/>
      <c r="U39" s="116"/>
      <c r="V39" s="124"/>
    </row>
    <row r="40" spans="1:22" ht="14.45" customHeight="1">
      <c r="A40" s="177"/>
      <c r="B40" s="111"/>
      <c r="C40" s="112"/>
      <c r="D40" s="121"/>
      <c r="E40" s="121"/>
      <c r="F40" s="121"/>
      <c r="G40" s="121"/>
      <c r="H40" s="121"/>
      <c r="I40" s="81"/>
      <c r="J40" s="81"/>
      <c r="K40" s="119"/>
      <c r="L40" s="119"/>
      <c r="M40" s="119"/>
      <c r="N40" s="119"/>
      <c r="O40" s="127"/>
      <c r="P40" s="78" t="s">
        <v>100</v>
      </c>
      <c r="Q40" s="80">
        <v>5.6947299999999998</v>
      </c>
      <c r="R40" s="116"/>
      <c r="S40" s="116"/>
      <c r="T40" s="116"/>
      <c r="U40" s="116"/>
      <c r="V40" s="124"/>
    </row>
    <row r="41" spans="1:22" ht="14.45" customHeight="1">
      <c r="A41" s="177"/>
      <c r="B41" s="111"/>
      <c r="C41" s="112"/>
      <c r="D41" s="121"/>
      <c r="E41" s="121"/>
      <c r="F41" s="121"/>
      <c r="G41" s="121"/>
      <c r="H41" s="121"/>
      <c r="I41" s="81"/>
      <c r="J41" s="81"/>
      <c r="K41" s="119"/>
      <c r="L41" s="119"/>
      <c r="M41" s="119"/>
      <c r="N41" s="119"/>
      <c r="O41" s="127"/>
      <c r="P41" s="78" t="s">
        <v>93</v>
      </c>
      <c r="Q41" s="80">
        <v>14.8415271</v>
      </c>
      <c r="R41" s="116"/>
      <c r="S41" s="116"/>
      <c r="T41" s="116"/>
      <c r="U41" s="116"/>
      <c r="V41" s="124"/>
    </row>
    <row r="42" spans="1:22" ht="14.45" customHeight="1">
      <c r="A42" s="177"/>
      <c r="B42" s="111"/>
      <c r="C42" s="112"/>
      <c r="D42" s="121"/>
      <c r="E42" s="121"/>
      <c r="F42" s="121"/>
      <c r="G42" s="121"/>
      <c r="H42" s="121"/>
      <c r="I42" s="81"/>
      <c r="J42" s="81"/>
      <c r="K42" s="119"/>
      <c r="L42" s="119"/>
      <c r="M42" s="119"/>
      <c r="N42" s="119"/>
      <c r="O42" s="127"/>
      <c r="P42" s="78" t="s">
        <v>85</v>
      </c>
      <c r="Q42" s="80">
        <v>1347.2575918</v>
      </c>
      <c r="R42" s="116"/>
      <c r="S42" s="116"/>
      <c r="T42" s="116"/>
      <c r="U42" s="116"/>
      <c r="V42" s="124"/>
    </row>
    <row r="43" spans="1:22" ht="28.5">
      <c r="A43" s="177"/>
      <c r="B43" s="111"/>
      <c r="C43" s="112"/>
      <c r="D43" s="121"/>
      <c r="E43" s="121"/>
      <c r="F43" s="121"/>
      <c r="G43" s="121"/>
      <c r="H43" s="121"/>
      <c r="I43" s="81"/>
      <c r="J43" s="81"/>
      <c r="K43" s="119"/>
      <c r="L43" s="119"/>
      <c r="M43" s="119"/>
      <c r="N43" s="119"/>
      <c r="O43" s="127"/>
      <c r="P43" s="78" t="s">
        <v>101</v>
      </c>
      <c r="Q43" s="80">
        <v>172.17958849999999</v>
      </c>
      <c r="R43" s="116"/>
      <c r="S43" s="116"/>
      <c r="T43" s="116"/>
      <c r="U43" s="116"/>
      <c r="V43" s="124"/>
    </row>
    <row r="44" spans="1:22" ht="28.5">
      <c r="A44" s="177"/>
      <c r="B44" s="111"/>
      <c r="C44" s="112"/>
      <c r="D44" s="121"/>
      <c r="E44" s="121"/>
      <c r="F44" s="121"/>
      <c r="G44" s="121"/>
      <c r="H44" s="121"/>
      <c r="I44" s="81"/>
      <c r="J44" s="81"/>
      <c r="K44" s="119"/>
      <c r="L44" s="119"/>
      <c r="M44" s="119"/>
      <c r="N44" s="119"/>
      <c r="O44" s="127"/>
      <c r="P44" s="78" t="s">
        <v>91</v>
      </c>
      <c r="Q44" s="80">
        <v>43.832701700000001</v>
      </c>
      <c r="R44" s="116"/>
      <c r="S44" s="116"/>
      <c r="T44" s="116"/>
      <c r="U44" s="116"/>
      <c r="V44" s="124"/>
    </row>
    <row r="45" spans="1:22" ht="14.45" customHeight="1">
      <c r="A45" s="177"/>
      <c r="B45" s="111"/>
      <c r="C45" s="112"/>
      <c r="D45" s="121"/>
      <c r="E45" s="121"/>
      <c r="F45" s="121"/>
      <c r="G45" s="121"/>
      <c r="H45" s="121"/>
      <c r="I45" s="81"/>
      <c r="J45" s="81"/>
      <c r="K45" s="119"/>
      <c r="L45" s="119"/>
      <c r="M45" s="119"/>
      <c r="N45" s="119"/>
      <c r="O45" s="127"/>
      <c r="P45" s="78" t="s">
        <v>89</v>
      </c>
      <c r="Q45" s="80">
        <v>14.0547755</v>
      </c>
      <c r="R45" s="116"/>
      <c r="S45" s="116"/>
      <c r="T45" s="116"/>
      <c r="U45" s="116"/>
      <c r="V45" s="124"/>
    </row>
    <row r="46" spans="1:22" ht="14.45" customHeight="1">
      <c r="A46" s="177"/>
      <c r="B46" s="111"/>
      <c r="C46" s="112"/>
      <c r="D46" s="121"/>
      <c r="E46" s="121"/>
      <c r="F46" s="121"/>
      <c r="G46" s="121"/>
      <c r="H46" s="121"/>
      <c r="I46" s="81"/>
      <c r="J46" s="81"/>
      <c r="K46" s="119"/>
      <c r="L46" s="119"/>
      <c r="M46" s="119"/>
      <c r="N46" s="119"/>
      <c r="O46" s="127"/>
      <c r="P46" s="78" t="s">
        <v>90</v>
      </c>
      <c r="Q46" s="80">
        <v>0.11576</v>
      </c>
      <c r="R46" s="116"/>
      <c r="S46" s="116"/>
      <c r="T46" s="116"/>
      <c r="U46" s="116"/>
      <c r="V46" s="124"/>
    </row>
    <row r="47" spans="1:22" ht="14.45" customHeight="1">
      <c r="A47" s="177"/>
      <c r="B47" s="111"/>
      <c r="C47" s="112"/>
      <c r="D47" s="121"/>
      <c r="E47" s="121"/>
      <c r="F47" s="121"/>
      <c r="G47" s="121"/>
      <c r="H47" s="121"/>
      <c r="I47" s="81"/>
      <c r="J47" s="81"/>
      <c r="K47" s="119"/>
      <c r="L47" s="119"/>
      <c r="M47" s="119"/>
      <c r="N47" s="119"/>
      <c r="O47" s="127"/>
      <c r="P47" s="78" t="s">
        <v>86</v>
      </c>
      <c r="Q47" s="80">
        <v>227.1550742</v>
      </c>
      <c r="R47" s="116"/>
      <c r="S47" s="116"/>
      <c r="T47" s="116"/>
      <c r="U47" s="116"/>
      <c r="V47" s="124"/>
    </row>
    <row r="48" spans="1:22" ht="14.45" customHeight="1">
      <c r="A48" s="177"/>
      <c r="B48" s="111"/>
      <c r="C48" s="112"/>
      <c r="D48" s="121"/>
      <c r="E48" s="121"/>
      <c r="F48" s="121"/>
      <c r="G48" s="121"/>
      <c r="H48" s="121"/>
      <c r="I48" s="81"/>
      <c r="J48" s="81"/>
      <c r="K48" s="119"/>
      <c r="L48" s="119"/>
      <c r="M48" s="119"/>
      <c r="N48" s="119"/>
      <c r="O48" s="127"/>
      <c r="P48" s="78" t="s">
        <v>103</v>
      </c>
      <c r="Q48" s="80">
        <v>41.6</v>
      </c>
      <c r="R48" s="116"/>
      <c r="S48" s="116"/>
      <c r="T48" s="116"/>
      <c r="U48" s="116"/>
      <c r="V48" s="124"/>
    </row>
    <row r="49" spans="1:22" ht="14.45" customHeight="1">
      <c r="A49" s="177"/>
      <c r="B49" s="111"/>
      <c r="C49" s="112"/>
      <c r="D49" s="121"/>
      <c r="E49" s="121"/>
      <c r="F49" s="121"/>
      <c r="G49" s="121"/>
      <c r="H49" s="121"/>
      <c r="I49" s="81"/>
      <c r="J49" s="81"/>
      <c r="K49" s="119"/>
      <c r="L49" s="119"/>
      <c r="M49" s="119"/>
      <c r="N49" s="119"/>
      <c r="O49" s="127"/>
      <c r="P49" s="78" t="s">
        <v>104</v>
      </c>
      <c r="Q49" s="80">
        <v>1.1911099999999999</v>
      </c>
      <c r="R49" s="116"/>
      <c r="S49" s="116"/>
      <c r="T49" s="116"/>
      <c r="U49" s="116"/>
      <c r="V49" s="124"/>
    </row>
    <row r="50" spans="1:22" ht="15">
      <c r="A50" s="177"/>
      <c r="B50" s="111"/>
      <c r="C50" s="112"/>
      <c r="D50" s="121"/>
      <c r="E50" s="121"/>
      <c r="F50" s="121"/>
      <c r="G50" s="121"/>
      <c r="H50" s="121"/>
      <c r="I50" s="81"/>
      <c r="J50" s="81"/>
      <c r="K50" s="119"/>
      <c r="L50" s="119"/>
      <c r="M50" s="119"/>
      <c r="N50" s="119"/>
      <c r="O50" s="127"/>
      <c r="P50" s="82" t="s">
        <v>92</v>
      </c>
      <c r="Q50" s="83">
        <v>124.5458264</v>
      </c>
      <c r="R50" s="116"/>
      <c r="S50" s="116"/>
      <c r="T50" s="116"/>
      <c r="U50" s="116"/>
      <c r="V50" s="124"/>
    </row>
    <row r="51" spans="1:22" ht="14.45" customHeight="1">
      <c r="A51" s="177"/>
      <c r="B51" s="111"/>
      <c r="C51" s="112"/>
      <c r="D51" s="121"/>
      <c r="E51" s="121"/>
      <c r="F51" s="121"/>
      <c r="G51" s="121"/>
      <c r="H51" s="121"/>
      <c r="I51" s="81"/>
      <c r="J51" s="81"/>
      <c r="K51" s="119"/>
      <c r="L51" s="119"/>
      <c r="M51" s="119"/>
      <c r="N51" s="119"/>
      <c r="O51" s="127"/>
      <c r="P51" s="82" t="s">
        <v>87</v>
      </c>
      <c r="Q51" s="83">
        <v>11.942550000000001</v>
      </c>
      <c r="R51" s="116"/>
      <c r="S51" s="116"/>
      <c r="T51" s="116"/>
      <c r="U51" s="116"/>
      <c r="V51" s="124"/>
    </row>
    <row r="52" spans="1:22" ht="30">
      <c r="A52" s="177"/>
      <c r="B52" s="111"/>
      <c r="C52" s="112"/>
      <c r="D52" s="121"/>
      <c r="E52" s="121"/>
      <c r="F52" s="121"/>
      <c r="G52" s="121"/>
      <c r="H52" s="121"/>
      <c r="I52" s="81"/>
      <c r="J52" s="81"/>
      <c r="K52" s="119"/>
      <c r="L52" s="119"/>
      <c r="M52" s="119"/>
      <c r="N52" s="119"/>
      <c r="O52" s="127"/>
      <c r="P52" s="82" t="s">
        <v>88</v>
      </c>
      <c r="Q52" s="83">
        <v>3.9567000000000001</v>
      </c>
      <c r="R52" s="116"/>
      <c r="S52" s="116"/>
      <c r="T52" s="116"/>
      <c r="U52" s="116"/>
      <c r="V52" s="124"/>
    </row>
    <row r="53" spans="1:22" ht="14.45" customHeight="1">
      <c r="A53" s="177"/>
      <c r="B53" s="111"/>
      <c r="C53" s="112"/>
      <c r="D53" s="121"/>
      <c r="E53" s="121"/>
      <c r="F53" s="121"/>
      <c r="G53" s="121"/>
      <c r="H53" s="121"/>
      <c r="I53" s="81"/>
      <c r="J53" s="81"/>
      <c r="K53" s="119"/>
      <c r="L53" s="119"/>
      <c r="M53" s="119"/>
      <c r="N53" s="119"/>
      <c r="O53" s="127"/>
      <c r="P53" s="78" t="s">
        <v>105</v>
      </c>
      <c r="Q53" s="80">
        <v>19.3097414</v>
      </c>
      <c r="R53" s="116"/>
      <c r="S53" s="116"/>
      <c r="T53" s="116"/>
      <c r="U53" s="116"/>
      <c r="V53" s="124"/>
    </row>
    <row r="54" spans="1:22" ht="28.5">
      <c r="A54" s="177"/>
      <c r="B54" s="111"/>
      <c r="C54" s="112"/>
      <c r="D54" s="121"/>
      <c r="E54" s="121"/>
      <c r="F54" s="121"/>
      <c r="G54" s="121"/>
      <c r="H54" s="121"/>
      <c r="I54" s="81"/>
      <c r="J54" s="81"/>
      <c r="K54" s="119"/>
      <c r="L54" s="119"/>
      <c r="M54" s="119"/>
      <c r="N54" s="119"/>
      <c r="O54" s="127"/>
      <c r="P54" s="78" t="s">
        <v>106</v>
      </c>
      <c r="Q54" s="80">
        <v>0.2611407</v>
      </c>
      <c r="R54" s="116"/>
      <c r="S54" s="116"/>
      <c r="T54" s="116"/>
      <c r="U54" s="116"/>
      <c r="V54" s="124"/>
    </row>
    <row r="55" spans="1:22" ht="14.45" customHeight="1">
      <c r="A55" s="177"/>
      <c r="B55" s="111"/>
      <c r="C55" s="112"/>
      <c r="D55" s="121"/>
      <c r="E55" s="121"/>
      <c r="F55" s="121"/>
      <c r="G55" s="121"/>
      <c r="H55" s="121"/>
      <c r="I55" s="81"/>
      <c r="J55" s="81"/>
      <c r="K55" s="119"/>
      <c r="L55" s="119"/>
      <c r="M55" s="119"/>
      <c r="N55" s="119"/>
      <c r="O55" s="127"/>
      <c r="P55" s="78" t="s">
        <v>113</v>
      </c>
      <c r="Q55" s="80">
        <v>28.7637094</v>
      </c>
      <c r="R55" s="116"/>
      <c r="S55" s="116"/>
      <c r="T55" s="116"/>
      <c r="U55" s="116"/>
      <c r="V55" s="124"/>
    </row>
    <row r="56" spans="1:22" s="61" customFormat="1" ht="15" customHeight="1" thickBot="1">
      <c r="A56" s="178"/>
      <c r="B56" s="113"/>
      <c r="C56" s="114"/>
      <c r="D56" s="122"/>
      <c r="E56" s="122"/>
      <c r="F56" s="122"/>
      <c r="G56" s="122"/>
      <c r="H56" s="122"/>
      <c r="I56" s="84" t="s">
        <v>65</v>
      </c>
      <c r="J56" s="85">
        <f>SUM(J32:J55)</f>
        <v>224.45019930000001</v>
      </c>
      <c r="K56" s="84" t="s">
        <v>65</v>
      </c>
      <c r="L56" s="85">
        <v>0</v>
      </c>
      <c r="M56" s="84" t="s">
        <v>65</v>
      </c>
      <c r="N56" s="85">
        <v>0</v>
      </c>
      <c r="O56" s="128"/>
      <c r="P56" s="85" t="s">
        <v>65</v>
      </c>
      <c r="Q56" s="85">
        <f>SUM(Q32:Q55)</f>
        <v>2458.9809448999999</v>
      </c>
      <c r="R56" s="117"/>
      <c r="S56" s="117"/>
      <c r="T56" s="117"/>
      <c r="U56" s="117"/>
      <c r="V56" s="125"/>
    </row>
    <row r="57" spans="1:22" s="89" customFormat="1" ht="41.45" customHeight="1">
      <c r="A57" s="162" t="s">
        <v>60</v>
      </c>
      <c r="B57" s="165" t="s">
        <v>133</v>
      </c>
      <c r="C57" s="166"/>
      <c r="D57" s="171">
        <v>0</v>
      </c>
      <c r="E57" s="171">
        <v>0</v>
      </c>
      <c r="F57" s="171">
        <v>0</v>
      </c>
      <c r="G57" s="171">
        <v>0</v>
      </c>
      <c r="H57" s="171">
        <v>0</v>
      </c>
      <c r="I57" s="86" t="s">
        <v>129</v>
      </c>
      <c r="J57" s="87">
        <v>21.3565352</v>
      </c>
      <c r="K57" s="190"/>
      <c r="L57" s="190"/>
      <c r="M57" s="190"/>
      <c r="N57" s="190"/>
      <c r="O57" s="193">
        <v>0</v>
      </c>
      <c r="P57" s="86" t="s">
        <v>83</v>
      </c>
      <c r="Q57" s="88">
        <v>220.66149999999999</v>
      </c>
      <c r="R57" s="179">
        <f>D57+E57-J69-L69-N69-Q69</f>
        <v>-1043.9382472</v>
      </c>
      <c r="S57" s="179">
        <v>625.0267427</v>
      </c>
      <c r="T57" s="182">
        <f>J69+L69+N69+Q69+S57</f>
        <v>1668.9649899000001</v>
      </c>
      <c r="U57" s="179">
        <f>T57+X67+Y67+Z67+AA67+AB67+AC67</f>
        <v>1668.9649899000001</v>
      </c>
      <c r="V57" s="185" t="s">
        <v>130</v>
      </c>
    </row>
    <row r="58" spans="1:22" s="89" customFormat="1" ht="50.45" customHeight="1">
      <c r="A58" s="163"/>
      <c r="B58" s="167"/>
      <c r="C58" s="168"/>
      <c r="D58" s="172"/>
      <c r="E58" s="172"/>
      <c r="F58" s="172"/>
      <c r="G58" s="172"/>
      <c r="H58" s="172"/>
      <c r="I58" s="90" t="s">
        <v>131</v>
      </c>
      <c r="J58" s="91">
        <v>3.1970000000000001</v>
      </c>
      <c r="K58" s="191"/>
      <c r="L58" s="191"/>
      <c r="M58" s="191"/>
      <c r="N58" s="191"/>
      <c r="O58" s="194"/>
      <c r="P58" s="90" t="s">
        <v>82</v>
      </c>
      <c r="Q58" s="92">
        <v>26.1417</v>
      </c>
      <c r="R58" s="180"/>
      <c r="S58" s="180"/>
      <c r="T58" s="183"/>
      <c r="U58" s="180"/>
      <c r="V58" s="186"/>
    </row>
    <row r="59" spans="1:22" s="89" customFormat="1" ht="14.45" customHeight="1">
      <c r="A59" s="163"/>
      <c r="B59" s="167"/>
      <c r="C59" s="168"/>
      <c r="D59" s="172"/>
      <c r="E59" s="172"/>
      <c r="F59" s="172"/>
      <c r="G59" s="172"/>
      <c r="H59" s="172"/>
      <c r="I59" s="188"/>
      <c r="J59" s="188"/>
      <c r="K59" s="191"/>
      <c r="L59" s="191"/>
      <c r="M59" s="191"/>
      <c r="N59" s="191"/>
      <c r="O59" s="194"/>
      <c r="P59" s="90" t="s">
        <v>132</v>
      </c>
      <c r="Q59" s="93">
        <v>608.0404929</v>
      </c>
      <c r="R59" s="180"/>
      <c r="S59" s="180"/>
      <c r="T59" s="183"/>
      <c r="U59" s="180"/>
      <c r="V59" s="186"/>
    </row>
    <row r="60" spans="1:22" s="89" customFormat="1" ht="14.45" customHeight="1">
      <c r="A60" s="163"/>
      <c r="B60" s="167"/>
      <c r="C60" s="168"/>
      <c r="D60" s="172"/>
      <c r="E60" s="172"/>
      <c r="F60" s="172"/>
      <c r="G60" s="172"/>
      <c r="H60" s="172"/>
      <c r="I60" s="189"/>
      <c r="J60" s="189"/>
      <c r="K60" s="191"/>
      <c r="L60" s="191"/>
      <c r="M60" s="191"/>
      <c r="N60" s="191"/>
      <c r="O60" s="194"/>
      <c r="P60" s="90" t="s">
        <v>93</v>
      </c>
      <c r="Q60" s="93">
        <v>4.5038799999999997</v>
      </c>
      <c r="R60" s="180"/>
      <c r="S60" s="180"/>
      <c r="T60" s="183"/>
      <c r="U60" s="180"/>
      <c r="V60" s="186"/>
    </row>
    <row r="61" spans="1:22" s="89" customFormat="1" ht="14.45" customHeight="1">
      <c r="A61" s="163"/>
      <c r="B61" s="167"/>
      <c r="C61" s="168"/>
      <c r="D61" s="172"/>
      <c r="E61" s="172"/>
      <c r="F61" s="172"/>
      <c r="G61" s="172"/>
      <c r="H61" s="172"/>
      <c r="I61" s="189"/>
      <c r="J61" s="189"/>
      <c r="K61" s="191"/>
      <c r="L61" s="191"/>
      <c r="M61" s="191"/>
      <c r="N61" s="191"/>
      <c r="O61" s="194"/>
      <c r="P61" s="90" t="s">
        <v>92</v>
      </c>
      <c r="Q61" s="93">
        <v>27.5913872</v>
      </c>
      <c r="R61" s="180"/>
      <c r="S61" s="180"/>
      <c r="T61" s="183"/>
      <c r="U61" s="180"/>
      <c r="V61" s="186"/>
    </row>
    <row r="62" spans="1:22" s="89" customFormat="1" ht="19.5" customHeight="1">
      <c r="A62" s="163"/>
      <c r="B62" s="167"/>
      <c r="C62" s="168"/>
      <c r="D62" s="172"/>
      <c r="E62" s="172"/>
      <c r="F62" s="172"/>
      <c r="G62" s="172"/>
      <c r="H62" s="172"/>
      <c r="I62" s="189"/>
      <c r="J62" s="189"/>
      <c r="K62" s="191"/>
      <c r="L62" s="191"/>
      <c r="M62" s="191"/>
      <c r="N62" s="191"/>
      <c r="O62" s="194"/>
      <c r="P62" s="90" t="s">
        <v>91</v>
      </c>
      <c r="Q62" s="93">
        <v>1.2736073999999999</v>
      </c>
      <c r="R62" s="180"/>
      <c r="S62" s="180"/>
      <c r="T62" s="183"/>
      <c r="U62" s="180"/>
      <c r="V62" s="186"/>
    </row>
    <row r="63" spans="1:22" s="89" customFormat="1" ht="18" customHeight="1">
      <c r="A63" s="163"/>
      <c r="B63" s="167"/>
      <c r="C63" s="168"/>
      <c r="D63" s="172"/>
      <c r="E63" s="172"/>
      <c r="F63" s="172"/>
      <c r="G63" s="172"/>
      <c r="H63" s="172"/>
      <c r="I63" s="189"/>
      <c r="J63" s="189"/>
      <c r="K63" s="191"/>
      <c r="L63" s="191"/>
      <c r="M63" s="191"/>
      <c r="N63" s="191"/>
      <c r="O63" s="194"/>
      <c r="P63" s="90" t="s">
        <v>86</v>
      </c>
      <c r="Q63" s="93">
        <v>45.925248699999997</v>
      </c>
      <c r="R63" s="180"/>
      <c r="S63" s="180"/>
      <c r="T63" s="183"/>
      <c r="U63" s="180"/>
      <c r="V63" s="186"/>
    </row>
    <row r="64" spans="1:22" s="89" customFormat="1" ht="14.45" customHeight="1">
      <c r="A64" s="163"/>
      <c r="B64" s="167"/>
      <c r="C64" s="168"/>
      <c r="D64" s="172"/>
      <c r="E64" s="172"/>
      <c r="F64" s="172"/>
      <c r="G64" s="172"/>
      <c r="H64" s="172"/>
      <c r="I64" s="189"/>
      <c r="J64" s="189"/>
      <c r="K64" s="191"/>
      <c r="L64" s="191"/>
      <c r="M64" s="191"/>
      <c r="N64" s="191"/>
      <c r="O64" s="194"/>
      <c r="P64" s="90" t="s">
        <v>89</v>
      </c>
      <c r="Q64" s="93">
        <v>0.46888000000000002</v>
      </c>
      <c r="R64" s="180"/>
      <c r="S64" s="180"/>
      <c r="T64" s="183"/>
      <c r="U64" s="180"/>
      <c r="V64" s="186"/>
    </row>
    <row r="65" spans="1:22" s="89" customFormat="1" ht="14.45" customHeight="1">
      <c r="A65" s="163"/>
      <c r="B65" s="167"/>
      <c r="C65" s="168"/>
      <c r="D65" s="172"/>
      <c r="E65" s="172"/>
      <c r="F65" s="172"/>
      <c r="G65" s="172"/>
      <c r="H65" s="172"/>
      <c r="I65" s="189"/>
      <c r="J65" s="189"/>
      <c r="K65" s="191"/>
      <c r="L65" s="191"/>
      <c r="M65" s="191"/>
      <c r="N65" s="191"/>
      <c r="O65" s="194"/>
      <c r="P65" s="90" t="s">
        <v>90</v>
      </c>
      <c r="Q65" s="93">
        <v>9.0872206999999996</v>
      </c>
      <c r="R65" s="180"/>
      <c r="S65" s="180"/>
      <c r="T65" s="183"/>
      <c r="U65" s="180"/>
      <c r="V65" s="186"/>
    </row>
    <row r="66" spans="1:22" s="89" customFormat="1" ht="24">
      <c r="A66" s="163"/>
      <c r="B66" s="167"/>
      <c r="C66" s="168"/>
      <c r="D66" s="172"/>
      <c r="E66" s="172"/>
      <c r="F66" s="172"/>
      <c r="G66" s="172"/>
      <c r="H66" s="172"/>
      <c r="I66" s="189"/>
      <c r="J66" s="189"/>
      <c r="K66" s="191"/>
      <c r="L66" s="191"/>
      <c r="M66" s="191"/>
      <c r="N66" s="191"/>
      <c r="O66" s="194"/>
      <c r="P66" s="90" t="s">
        <v>81</v>
      </c>
      <c r="Q66" s="93">
        <v>53.953348300000002</v>
      </c>
      <c r="R66" s="180"/>
      <c r="S66" s="180"/>
      <c r="T66" s="183"/>
      <c r="U66" s="180"/>
      <c r="V66" s="186"/>
    </row>
    <row r="67" spans="1:22" s="89" customFormat="1" ht="14.45" customHeight="1">
      <c r="A67" s="163"/>
      <c r="B67" s="167"/>
      <c r="C67" s="168"/>
      <c r="D67" s="172"/>
      <c r="E67" s="172"/>
      <c r="F67" s="172"/>
      <c r="G67" s="172"/>
      <c r="H67" s="172"/>
      <c r="I67" s="189"/>
      <c r="J67" s="189"/>
      <c r="K67" s="191"/>
      <c r="L67" s="191"/>
      <c r="M67" s="191"/>
      <c r="N67" s="191"/>
      <c r="O67" s="194"/>
      <c r="P67" s="94" t="s">
        <v>113</v>
      </c>
      <c r="Q67" s="95">
        <v>16.11054</v>
      </c>
      <c r="R67" s="180"/>
      <c r="S67" s="180"/>
      <c r="T67" s="183"/>
      <c r="U67" s="180"/>
      <c r="V67" s="186"/>
    </row>
    <row r="68" spans="1:22" s="89" customFormat="1" ht="24">
      <c r="A68" s="163"/>
      <c r="B68" s="167"/>
      <c r="C68" s="168"/>
      <c r="D68" s="172"/>
      <c r="E68" s="172"/>
      <c r="F68" s="172"/>
      <c r="G68" s="172"/>
      <c r="H68" s="172"/>
      <c r="I68" s="96"/>
      <c r="J68" s="96"/>
      <c r="K68" s="48"/>
      <c r="L68" s="48"/>
      <c r="M68" s="192"/>
      <c r="N68" s="48"/>
      <c r="O68" s="194"/>
      <c r="P68" s="90" t="s">
        <v>103</v>
      </c>
      <c r="Q68" s="95">
        <v>5.6269068000000004</v>
      </c>
      <c r="R68" s="180"/>
      <c r="S68" s="180"/>
      <c r="T68" s="183"/>
      <c r="U68" s="180"/>
      <c r="V68" s="186"/>
    </row>
    <row r="69" spans="1:22" s="89" customFormat="1" ht="14.25" customHeight="1" thickBot="1">
      <c r="A69" s="164"/>
      <c r="B69" s="169"/>
      <c r="C69" s="170"/>
      <c r="D69" s="173"/>
      <c r="E69" s="173"/>
      <c r="F69" s="173"/>
      <c r="G69" s="173"/>
      <c r="H69" s="173"/>
      <c r="I69" s="97" t="s">
        <v>65</v>
      </c>
      <c r="J69" s="98">
        <f>SUM(J57:J58)</f>
        <v>24.553535199999999</v>
      </c>
      <c r="K69" s="97" t="s">
        <v>65</v>
      </c>
      <c r="L69" s="98">
        <f>SUM(L57:L58)</f>
        <v>0</v>
      </c>
      <c r="M69" s="97" t="s">
        <v>65</v>
      </c>
      <c r="N69" s="98">
        <f>SUM(N57:N58)</f>
        <v>0</v>
      </c>
      <c r="O69" s="195"/>
      <c r="P69" s="98" t="s">
        <v>65</v>
      </c>
      <c r="Q69" s="98">
        <f>SUM(Q57:Q68)</f>
        <v>1019.3847119999999</v>
      </c>
      <c r="R69" s="181"/>
      <c r="S69" s="181"/>
      <c r="T69" s="184"/>
      <c r="U69" s="181"/>
      <c r="V69" s="187"/>
    </row>
  </sheetData>
  <mergeCells count="95">
    <mergeCell ref="S57:S69"/>
    <mergeCell ref="T57:T69"/>
    <mergeCell ref="U57:U69"/>
    <mergeCell ref="V57:V69"/>
    <mergeCell ref="I59:I67"/>
    <mergeCell ref="J59:J67"/>
    <mergeCell ref="M57:M68"/>
    <mergeCell ref="K57:K67"/>
    <mergeCell ref="L57:L67"/>
    <mergeCell ref="N57:N67"/>
    <mergeCell ref="R57:R69"/>
    <mergeCell ref="O57:O69"/>
    <mergeCell ref="A57:A69"/>
    <mergeCell ref="B57:C69"/>
    <mergeCell ref="D57:D69"/>
    <mergeCell ref="E57:E69"/>
    <mergeCell ref="I34:I36"/>
    <mergeCell ref="D32:D56"/>
    <mergeCell ref="A32:A56"/>
    <mergeCell ref="F57:F69"/>
    <mergeCell ref="G57:G69"/>
    <mergeCell ref="H57:H69"/>
    <mergeCell ref="J34:J36"/>
    <mergeCell ref="S25:S27"/>
    <mergeCell ref="R32:R56"/>
    <mergeCell ref="A24:V24"/>
    <mergeCell ref="B10:V23"/>
    <mergeCell ref="V25:V26"/>
    <mergeCell ref="U25:U26"/>
    <mergeCell ref="T25:T26"/>
    <mergeCell ref="A16:A17"/>
    <mergeCell ref="A19:A20"/>
    <mergeCell ref="A22:A23"/>
    <mergeCell ref="A10:A11"/>
    <mergeCell ref="A13:A14"/>
    <mergeCell ref="A25:A26"/>
    <mergeCell ref="B25:C26"/>
    <mergeCell ref="D25:D26"/>
    <mergeCell ref="P9:Q9"/>
    <mergeCell ref="R6:R7"/>
    <mergeCell ref="I28:J28"/>
    <mergeCell ref="K28:L28"/>
    <mergeCell ref="M28:N28"/>
    <mergeCell ref="P25:Q26"/>
    <mergeCell ref="I9:J9"/>
    <mergeCell ref="K9:L9"/>
    <mergeCell ref="M9:N9"/>
    <mergeCell ref="R25:R26"/>
    <mergeCell ref="O6:O7"/>
    <mergeCell ref="O25:O26"/>
    <mergeCell ref="P28:Q28"/>
    <mergeCell ref="T6:T7"/>
    <mergeCell ref="U6:U7"/>
    <mergeCell ref="V6:V7"/>
    <mergeCell ref="A6:A7"/>
    <mergeCell ref="D6:D7"/>
    <mergeCell ref="E6:E7"/>
    <mergeCell ref="I6:N6"/>
    <mergeCell ref="B6:C7"/>
    <mergeCell ref="I7:J7"/>
    <mergeCell ref="K7:L7"/>
    <mergeCell ref="P6:Q7"/>
    <mergeCell ref="M7:N7"/>
    <mergeCell ref="F6:F7"/>
    <mergeCell ref="G6:G7"/>
    <mergeCell ref="H6:H7"/>
    <mergeCell ref="A1:V1"/>
    <mergeCell ref="A2:V2"/>
    <mergeCell ref="A3:V3"/>
    <mergeCell ref="A4:V4"/>
    <mergeCell ref="A5:V5"/>
    <mergeCell ref="E25:E26"/>
    <mergeCell ref="I25:N25"/>
    <mergeCell ref="I26:J26"/>
    <mergeCell ref="K26:L26"/>
    <mergeCell ref="M26:N26"/>
    <mergeCell ref="F25:F26"/>
    <mergeCell ref="G25:G26"/>
    <mergeCell ref="H25:H26"/>
    <mergeCell ref="A29:A30"/>
    <mergeCell ref="B29:V30"/>
    <mergeCell ref="B32:C56"/>
    <mergeCell ref="S32:S56"/>
    <mergeCell ref="K32:K55"/>
    <mergeCell ref="L32:L55"/>
    <mergeCell ref="M32:M55"/>
    <mergeCell ref="E32:E56"/>
    <mergeCell ref="T32:T56"/>
    <mergeCell ref="U32:U56"/>
    <mergeCell ref="V32:V56"/>
    <mergeCell ref="N32:N55"/>
    <mergeCell ref="F32:F56"/>
    <mergeCell ref="G32:G56"/>
    <mergeCell ref="H32:H56"/>
    <mergeCell ref="O32:O56"/>
  </mergeCells>
  <pageMargins left="0.43307086614173229" right="0.23622047244094491" top="0.74803149606299213" bottom="0.74803149606299213" header="0.31496062992125984" footer="0.31496062992125984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Q11"/>
  <sheetViews>
    <sheetView tabSelected="1" workbookViewId="0">
      <selection activeCell="F11" sqref="F11"/>
    </sheetView>
  </sheetViews>
  <sheetFormatPr defaultRowHeight="15"/>
  <cols>
    <col min="3" max="3" width="14" bestFit="1" customWidth="1"/>
  </cols>
  <sheetData>
    <row r="3" spans="2:17">
      <c r="F3" s="198" t="s">
        <v>128</v>
      </c>
      <c r="G3" s="198"/>
    </row>
    <row r="5" spans="2:17" s="35" customFormat="1" ht="12.75">
      <c r="B5" s="200" t="s">
        <v>80</v>
      </c>
      <c r="C5" s="200"/>
      <c r="D5" s="200"/>
      <c r="E5" s="36"/>
      <c r="I5" s="36"/>
      <c r="L5" s="36"/>
      <c r="P5" s="37"/>
      <c r="Q5" s="38"/>
    </row>
    <row r="6" spans="2:17" s="35" customFormat="1" ht="38.25">
      <c r="B6" s="43" t="s">
        <v>79</v>
      </c>
      <c r="C6" s="43" t="s">
        <v>76</v>
      </c>
      <c r="D6" s="44" t="s">
        <v>77</v>
      </c>
      <c r="E6" s="44" t="s">
        <v>75</v>
      </c>
      <c r="F6" s="201" t="s">
        <v>78</v>
      </c>
      <c r="G6" s="201"/>
      <c r="I6" s="36"/>
      <c r="L6" s="36"/>
      <c r="P6" s="37"/>
      <c r="Q6" s="38"/>
    </row>
    <row r="7" spans="2:17" s="35" customFormat="1" ht="25.5">
      <c r="B7" s="39">
        <v>1</v>
      </c>
      <c r="C7" s="40" t="s">
        <v>110</v>
      </c>
      <c r="D7" s="39">
        <v>27.93</v>
      </c>
      <c r="E7" s="39">
        <v>28.52</v>
      </c>
      <c r="F7" s="199"/>
      <c r="G7" s="199"/>
      <c r="I7" s="36"/>
      <c r="L7" s="36"/>
      <c r="P7" s="37"/>
      <c r="Q7" s="38"/>
    </row>
    <row r="8" spans="2:17" s="35" customFormat="1" ht="38.25">
      <c r="B8" s="39">
        <v>2</v>
      </c>
      <c r="C8" s="40" t="s">
        <v>111</v>
      </c>
      <c r="D8" s="39">
        <v>5.57</v>
      </c>
      <c r="E8" s="42">
        <v>20.190000000000001</v>
      </c>
      <c r="F8" s="199"/>
      <c r="G8" s="199"/>
      <c r="I8" s="36"/>
      <c r="L8" s="36"/>
      <c r="P8" s="37"/>
      <c r="Q8" s="38"/>
    </row>
    <row r="9" spans="2:17" s="35" customFormat="1" ht="40.9" customHeight="1">
      <c r="B9" s="39">
        <v>3</v>
      </c>
      <c r="C9" s="39" t="s">
        <v>112</v>
      </c>
      <c r="D9" s="39">
        <v>946</v>
      </c>
      <c r="E9" s="39" t="s">
        <v>71</v>
      </c>
      <c r="F9" s="199" t="s">
        <v>127</v>
      </c>
      <c r="G9" s="199"/>
      <c r="I9" s="36"/>
      <c r="L9" s="36"/>
      <c r="N9" s="34"/>
      <c r="P9" s="37"/>
      <c r="Q9" s="38"/>
    </row>
    <row r="10" spans="2:17" s="35" customFormat="1" ht="40.9" customHeight="1">
      <c r="B10" s="39">
        <v>4</v>
      </c>
      <c r="C10" s="41" t="s">
        <v>102</v>
      </c>
      <c r="D10" s="39"/>
      <c r="E10" s="46">
        <v>175.74677</v>
      </c>
      <c r="F10" s="196" t="s">
        <v>146</v>
      </c>
      <c r="G10" s="197"/>
      <c r="I10" s="36"/>
      <c r="L10" s="36"/>
      <c r="P10" s="37"/>
      <c r="Q10" s="38"/>
    </row>
    <row r="11" spans="2:17" s="35" customFormat="1" ht="12.75">
      <c r="B11" s="45"/>
      <c r="C11" s="45" t="s">
        <v>65</v>
      </c>
      <c r="D11" s="43">
        <f>SUM(D7:D9)</f>
        <v>979.5</v>
      </c>
      <c r="E11" s="47">
        <f>SUM(E7:E10)</f>
        <v>224.45677000000001</v>
      </c>
      <c r="F11" s="45"/>
      <c r="G11" s="45"/>
      <c r="I11" s="36"/>
      <c r="L11" s="36"/>
      <c r="P11" s="37"/>
      <c r="Q11" s="38"/>
    </row>
  </sheetData>
  <sheetProtection password="CC3E" sheet="1" objects="1" scenarios="1"/>
  <mergeCells count="7">
    <mergeCell ref="F10:G10"/>
    <mergeCell ref="F3:G3"/>
    <mergeCell ref="F9:G9"/>
    <mergeCell ref="B5:D5"/>
    <mergeCell ref="F6:G6"/>
    <mergeCell ref="F7:G7"/>
    <mergeCell ref="F8:G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2"/>
  <sheetViews>
    <sheetView topLeftCell="A4" workbookViewId="0">
      <selection activeCell="D42" sqref="D42"/>
    </sheetView>
  </sheetViews>
  <sheetFormatPr defaultRowHeight="15"/>
  <cols>
    <col min="1" max="1" width="4.7109375" customWidth="1"/>
    <col min="2" max="2" width="33.42578125" customWidth="1"/>
    <col min="3" max="3" width="18.85546875" customWidth="1"/>
    <col min="4" max="4" width="31.5703125" customWidth="1"/>
    <col min="5" max="5" width="10" customWidth="1"/>
  </cols>
  <sheetData>
    <row r="1" spans="1:14" ht="15.75">
      <c r="A1" s="202" t="s">
        <v>11</v>
      </c>
      <c r="B1" s="202"/>
      <c r="C1" s="202"/>
      <c r="D1" s="202"/>
      <c r="E1" s="202"/>
    </row>
    <row r="2" spans="1:14" ht="39.75" customHeight="1">
      <c r="A2" s="203" t="s">
        <v>12</v>
      </c>
      <c r="B2" s="203"/>
      <c r="C2" s="203"/>
      <c r="D2" s="203"/>
      <c r="E2" s="203"/>
    </row>
    <row r="3" spans="1:14">
      <c r="A3" s="204" t="s">
        <v>56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</row>
    <row r="4" spans="1:14">
      <c r="A4" s="205" t="s">
        <v>57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</row>
    <row r="5" spans="1:14">
      <c r="A5" s="205" t="s">
        <v>58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</row>
    <row r="6" spans="1:14" ht="15.75" thickBot="1">
      <c r="A6" s="1"/>
      <c r="B6" s="1"/>
      <c r="C6" s="1"/>
      <c r="D6" s="1"/>
      <c r="E6" s="33" t="s">
        <v>62</v>
      </c>
      <c r="F6" s="1"/>
      <c r="G6" s="1"/>
      <c r="H6" s="1"/>
      <c r="I6" s="1"/>
      <c r="J6" s="1"/>
      <c r="K6" s="1"/>
      <c r="L6" s="1"/>
      <c r="M6" s="1"/>
      <c r="N6" s="1"/>
    </row>
    <row r="7" spans="1:14" ht="32.25" customHeight="1" thickBot="1">
      <c r="A7" s="2" t="s">
        <v>17</v>
      </c>
      <c r="B7" s="3" t="s">
        <v>13</v>
      </c>
      <c r="C7" s="3" t="s">
        <v>14</v>
      </c>
      <c r="D7" s="3" t="s">
        <v>15</v>
      </c>
      <c r="E7" s="3" t="s">
        <v>16</v>
      </c>
    </row>
    <row r="8" spans="1:14" ht="17.100000000000001" customHeight="1" thickBot="1">
      <c r="A8" s="11" t="s">
        <v>18</v>
      </c>
      <c r="B8" s="12" t="s">
        <v>19</v>
      </c>
      <c r="C8" s="3"/>
      <c r="D8" s="3"/>
      <c r="E8" s="3" t="s">
        <v>61</v>
      </c>
    </row>
    <row r="9" spans="1:14" ht="17.100000000000001" customHeight="1" thickBot="1">
      <c r="A9" s="8">
        <v>1</v>
      </c>
      <c r="B9" s="9" t="s">
        <v>20</v>
      </c>
      <c r="C9" s="10">
        <v>5275.9295149999998</v>
      </c>
      <c r="D9" s="10">
        <v>5275.9295149999998</v>
      </c>
      <c r="E9" s="4"/>
    </row>
    <row r="10" spans="1:14" ht="17.100000000000001" customHeight="1" thickBot="1">
      <c r="A10" s="5">
        <v>2</v>
      </c>
      <c r="B10" s="5" t="s">
        <v>21</v>
      </c>
      <c r="C10" s="7">
        <v>2913.1077669000001</v>
      </c>
      <c r="D10" s="7">
        <v>2913.1077669000001</v>
      </c>
      <c r="E10" s="4"/>
    </row>
    <row r="11" spans="1:14" ht="17.100000000000001" customHeight="1" thickBot="1">
      <c r="A11" s="5">
        <v>3</v>
      </c>
      <c r="B11" s="5" t="s">
        <v>22</v>
      </c>
      <c r="C11" s="7">
        <v>2595.5163680000001</v>
      </c>
      <c r="D11" s="7">
        <v>2595.5163680000001</v>
      </c>
      <c r="E11" s="4"/>
    </row>
    <row r="12" spans="1:14" ht="17.100000000000001" customHeight="1" thickBot="1">
      <c r="A12" s="5">
        <v>4</v>
      </c>
      <c r="B12" s="5" t="s">
        <v>23</v>
      </c>
      <c r="C12" s="7">
        <v>379.65301450000004</v>
      </c>
      <c r="D12" s="7">
        <v>379.65301450000004</v>
      </c>
      <c r="E12" s="4"/>
    </row>
    <row r="13" spans="1:14" ht="17.100000000000001" customHeight="1" thickBot="1">
      <c r="A13" s="5">
        <v>5</v>
      </c>
      <c r="B13" s="5" t="s">
        <v>24</v>
      </c>
      <c r="C13" s="7">
        <v>112.23264889999999</v>
      </c>
      <c r="D13" s="7">
        <v>112.23264889999999</v>
      </c>
      <c r="E13" s="4"/>
    </row>
    <row r="14" spans="1:14" ht="17.100000000000001" customHeight="1" thickBot="1">
      <c r="A14" s="5">
        <v>6</v>
      </c>
      <c r="B14" s="5" t="s">
        <v>25</v>
      </c>
      <c r="C14" s="7">
        <v>35.792630000000003</v>
      </c>
      <c r="D14" s="7">
        <v>35.792630000000003</v>
      </c>
      <c r="E14" s="4"/>
    </row>
    <row r="15" spans="1:14" ht="17.100000000000001" customHeight="1" thickBot="1">
      <c r="A15" s="5">
        <v>7</v>
      </c>
      <c r="B15" s="5" t="s">
        <v>26</v>
      </c>
      <c r="C15" s="7">
        <v>163.46665110000001</v>
      </c>
      <c r="D15" s="7">
        <v>163.46665110000001</v>
      </c>
      <c r="E15" s="4"/>
    </row>
    <row r="16" spans="1:14" ht="17.100000000000001" customHeight="1" thickBot="1">
      <c r="A16" s="5">
        <v>8</v>
      </c>
      <c r="B16" s="5" t="s">
        <v>27</v>
      </c>
      <c r="C16" s="7">
        <v>6.0842700000000001</v>
      </c>
      <c r="D16" s="7">
        <v>6.0842700000000001</v>
      </c>
      <c r="E16" s="4"/>
    </row>
    <row r="17" spans="1:5" ht="17.100000000000001" customHeight="1" thickBot="1">
      <c r="A17" s="5">
        <v>9</v>
      </c>
      <c r="B17" s="5" t="s">
        <v>28</v>
      </c>
      <c r="C17" s="7">
        <v>14.119833799999999</v>
      </c>
      <c r="D17" s="7">
        <v>14.119833799999999</v>
      </c>
      <c r="E17" s="4"/>
    </row>
    <row r="18" spans="1:5" ht="17.100000000000001" customHeight="1" thickBot="1">
      <c r="A18" s="5">
        <v>10</v>
      </c>
      <c r="B18" s="5" t="s">
        <v>29</v>
      </c>
      <c r="C18" s="7">
        <v>1.88141</v>
      </c>
      <c r="D18" s="7">
        <v>1.88141</v>
      </c>
      <c r="E18" s="4"/>
    </row>
    <row r="19" spans="1:5" ht="17.100000000000001" customHeight="1" thickBot="1">
      <c r="A19" s="5">
        <v>11</v>
      </c>
      <c r="B19" s="5" t="s">
        <v>30</v>
      </c>
      <c r="C19" s="7">
        <v>164.41693119999999</v>
      </c>
      <c r="D19" s="7">
        <v>164.41693119999999</v>
      </c>
      <c r="E19" s="4"/>
    </row>
    <row r="20" spans="1:5" ht="17.100000000000001" customHeight="1" thickBot="1">
      <c r="A20" s="5">
        <v>12</v>
      </c>
      <c r="B20" s="5" t="s">
        <v>31</v>
      </c>
      <c r="C20" s="7">
        <v>71.321330500000002</v>
      </c>
      <c r="D20" s="7">
        <v>71.321330500000002</v>
      </c>
      <c r="E20" s="4"/>
    </row>
    <row r="21" spans="1:5" ht="17.100000000000001" customHeight="1" thickBot="1">
      <c r="A21" s="5">
        <v>13</v>
      </c>
      <c r="B21" s="5" t="s">
        <v>32</v>
      </c>
      <c r="C21" s="7">
        <v>2.08284</v>
      </c>
      <c r="D21" s="7">
        <v>2.08284</v>
      </c>
      <c r="E21" s="4"/>
    </row>
    <row r="22" spans="1:5" ht="17.100000000000001" customHeight="1" thickBot="1">
      <c r="A22" s="5">
        <v>14</v>
      </c>
      <c r="B22" s="5" t="s">
        <v>33</v>
      </c>
      <c r="C22" s="7">
        <v>72.229169999999996</v>
      </c>
      <c r="D22" s="7">
        <v>72.229169999999996</v>
      </c>
      <c r="E22" s="4"/>
    </row>
    <row r="23" spans="1:5" ht="17.100000000000001" customHeight="1" thickBot="1">
      <c r="A23" s="5">
        <v>15</v>
      </c>
      <c r="B23" s="5" t="s">
        <v>34</v>
      </c>
      <c r="C23" s="7">
        <v>10.665652399999999</v>
      </c>
      <c r="D23" s="7">
        <v>10.665652399999999</v>
      </c>
      <c r="E23" s="4"/>
    </row>
    <row r="24" spans="1:5" ht="17.100000000000001" customHeight="1" thickBot="1">
      <c r="A24" s="5">
        <v>16</v>
      </c>
      <c r="B24" s="5" t="s">
        <v>35</v>
      </c>
      <c r="C24" s="7">
        <v>4.7648000000000001</v>
      </c>
      <c r="D24" s="7">
        <v>4.7648000000000001</v>
      </c>
      <c r="E24" s="4"/>
    </row>
    <row r="25" spans="1:5" ht="17.100000000000001" customHeight="1" thickBot="1">
      <c r="A25" s="5">
        <v>17</v>
      </c>
      <c r="B25" s="5" t="s">
        <v>36</v>
      </c>
      <c r="C25" s="7">
        <v>9.1969999999999992</v>
      </c>
      <c r="D25" s="7">
        <v>9.1969999999999992</v>
      </c>
      <c r="E25" s="4"/>
    </row>
    <row r="26" spans="1:5" ht="17.100000000000001" customHeight="1" thickBot="1">
      <c r="A26" s="5">
        <v>18</v>
      </c>
      <c r="B26" s="5" t="s">
        <v>37</v>
      </c>
      <c r="C26" s="7">
        <v>6.0060000000000002E-2</v>
      </c>
      <c r="D26" s="7">
        <v>6.0060000000000002E-2</v>
      </c>
      <c r="E26" s="4"/>
    </row>
    <row r="27" spans="1:5" ht="17.100000000000001" customHeight="1" thickBot="1">
      <c r="A27" s="5">
        <v>19</v>
      </c>
      <c r="B27" s="5" t="s">
        <v>38</v>
      </c>
      <c r="C27" s="7">
        <v>-3.5692940999999991</v>
      </c>
      <c r="D27" s="7">
        <v>-3.5692940999999991</v>
      </c>
      <c r="E27" s="4"/>
    </row>
    <row r="28" spans="1:5" ht="17.100000000000001" customHeight="1" thickBot="1">
      <c r="A28" s="5">
        <v>20</v>
      </c>
      <c r="B28" s="5" t="s">
        <v>39</v>
      </c>
      <c r="C28" s="7">
        <v>1836.7101451999997</v>
      </c>
      <c r="D28" s="7">
        <v>1836.7101451999997</v>
      </c>
      <c r="E28" s="4"/>
    </row>
    <row r="29" spans="1:5" ht="17.100000000000001" customHeight="1" thickBot="1">
      <c r="A29" s="5">
        <v>21</v>
      </c>
      <c r="B29" s="5" t="s">
        <v>40</v>
      </c>
      <c r="C29" s="7">
        <v>264.76347100000004</v>
      </c>
      <c r="D29" s="7">
        <v>264.76347100000004</v>
      </c>
      <c r="E29" s="4"/>
    </row>
    <row r="30" spans="1:5" ht="17.100000000000001" customHeight="1" thickBot="1">
      <c r="A30" s="13">
        <v>22</v>
      </c>
      <c r="B30" s="13" t="s">
        <v>41</v>
      </c>
      <c r="C30" s="14">
        <v>0</v>
      </c>
      <c r="D30" s="14">
        <v>0</v>
      </c>
      <c r="E30" s="15"/>
    </row>
    <row r="31" spans="1:5" ht="17.100000000000001" customHeight="1" thickBot="1">
      <c r="A31" s="11" t="s">
        <v>18</v>
      </c>
      <c r="B31" s="12" t="s">
        <v>42</v>
      </c>
      <c r="C31" s="16">
        <f>SUM(C9:C30)</f>
        <v>13930.4262144</v>
      </c>
      <c r="D31" s="16">
        <f>SUM(D9:D30)</f>
        <v>13930.4262144</v>
      </c>
      <c r="E31" s="3"/>
    </row>
    <row r="32" spans="1:5" ht="17.100000000000001" customHeight="1" thickBot="1">
      <c r="A32" s="11" t="s">
        <v>43</v>
      </c>
      <c r="B32" s="12" t="s">
        <v>44</v>
      </c>
      <c r="C32" s="19">
        <v>0</v>
      </c>
      <c r="D32" s="19">
        <v>0</v>
      </c>
      <c r="E32" s="3"/>
    </row>
    <row r="33" spans="1:5" ht="17.100000000000001" customHeight="1" thickBot="1">
      <c r="A33" s="17">
        <v>1</v>
      </c>
      <c r="B33" s="18" t="s">
        <v>45</v>
      </c>
      <c r="C33" s="10">
        <v>28.219548199999998</v>
      </c>
      <c r="D33" s="10">
        <v>28.219548199999998</v>
      </c>
      <c r="E33" s="4"/>
    </row>
    <row r="34" spans="1:5" ht="17.100000000000001" customHeight="1" thickBot="1">
      <c r="A34" s="6">
        <v>2</v>
      </c>
      <c r="B34" s="5" t="s">
        <v>46</v>
      </c>
      <c r="C34" s="7">
        <v>40.279910200000003</v>
      </c>
      <c r="D34" s="7">
        <v>40.279910200000003</v>
      </c>
      <c r="E34" s="4"/>
    </row>
    <row r="35" spans="1:5" ht="17.100000000000001" customHeight="1" thickBot="1">
      <c r="A35" s="6">
        <v>3</v>
      </c>
      <c r="B35" s="5" t="s">
        <v>47</v>
      </c>
      <c r="C35" s="7">
        <v>117.51886</v>
      </c>
      <c r="D35" s="7">
        <v>117.51886</v>
      </c>
      <c r="E35" s="4"/>
    </row>
    <row r="36" spans="1:5" ht="17.100000000000001" customHeight="1" thickBot="1">
      <c r="A36" s="6">
        <v>4</v>
      </c>
      <c r="B36" s="5" t="s">
        <v>48</v>
      </c>
      <c r="C36" s="7">
        <v>3.2699999999999999E-3</v>
      </c>
      <c r="D36" s="7">
        <v>3.2699999999999999E-3</v>
      </c>
      <c r="E36" s="4"/>
    </row>
    <row r="37" spans="1:5" ht="17.100000000000001" customHeight="1" thickBot="1">
      <c r="A37" s="20">
        <v>5</v>
      </c>
      <c r="B37" s="13" t="s">
        <v>49</v>
      </c>
      <c r="C37" s="14">
        <v>0.47367999999999999</v>
      </c>
      <c r="D37" s="14">
        <v>0.47367999999999999</v>
      </c>
      <c r="E37" s="15"/>
    </row>
    <row r="38" spans="1:5" ht="17.100000000000001" customHeight="1" thickBot="1">
      <c r="A38" s="21" t="s">
        <v>50</v>
      </c>
      <c r="B38" s="22" t="s">
        <v>51</v>
      </c>
      <c r="C38" s="23">
        <f>SUM(C32:C37)</f>
        <v>186.49526839999999</v>
      </c>
      <c r="D38" s="23">
        <f>SUM(D32:D37)</f>
        <v>186.49526839999999</v>
      </c>
      <c r="E38" s="3"/>
    </row>
    <row r="39" spans="1:5" ht="17.100000000000001" customHeight="1" thickBot="1">
      <c r="A39" s="24"/>
      <c r="B39" s="25"/>
      <c r="C39" s="26">
        <v>0</v>
      </c>
      <c r="D39" s="26">
        <v>0</v>
      </c>
      <c r="E39" s="15"/>
    </row>
    <row r="40" spans="1:5" ht="17.100000000000001" customHeight="1" thickBot="1">
      <c r="A40" s="21" t="s">
        <v>52</v>
      </c>
      <c r="B40" s="22" t="s">
        <v>53</v>
      </c>
      <c r="C40" s="23">
        <f>C31-C38</f>
        <v>13743.930946</v>
      </c>
      <c r="D40" s="23">
        <f>D31-D38</f>
        <v>13743.930946</v>
      </c>
      <c r="E40" s="3"/>
    </row>
    <row r="41" spans="1:5" ht="17.100000000000001" customHeight="1" thickBot="1">
      <c r="A41" s="27"/>
      <c r="B41" s="28" t="s">
        <v>54</v>
      </c>
      <c r="C41" s="29">
        <v>12492.96</v>
      </c>
      <c r="D41" s="29">
        <v>12492.96</v>
      </c>
      <c r="E41" s="3"/>
    </row>
    <row r="42" spans="1:5" ht="17.100000000000001" customHeight="1" thickBot="1">
      <c r="A42" s="30"/>
      <c r="B42" s="31" t="s">
        <v>55</v>
      </c>
      <c r="C42" s="32">
        <f>C40-C41</f>
        <v>1250.9709460000013</v>
      </c>
      <c r="D42" s="32">
        <f>D40-D41</f>
        <v>1250.9709460000013</v>
      </c>
      <c r="E42" s="4"/>
    </row>
  </sheetData>
  <mergeCells count="5">
    <mergeCell ref="A1:E1"/>
    <mergeCell ref="A2:E2"/>
    <mergeCell ref="A3:N3"/>
    <mergeCell ref="A4:N4"/>
    <mergeCell ref="A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Farakka STPS-III</vt:lpstr>
      <vt:lpstr>Annexure</vt:lpstr>
      <vt:lpstr>XVI A_VSTPS_V</vt:lpstr>
      <vt:lpstr>'Farakka STPS-III'!Print_Area</vt:lpstr>
      <vt:lpstr>'Farakka STPS-III'!Print_Titles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006967</dc:creator>
  <cp:lastModifiedBy>Manishkumar</cp:lastModifiedBy>
  <cp:lastPrinted>2018-08-20T07:20:31Z</cp:lastPrinted>
  <dcterms:created xsi:type="dcterms:W3CDTF">2017-11-27T12:02:36Z</dcterms:created>
  <dcterms:modified xsi:type="dcterms:W3CDTF">2019-01-18T05:12:45Z</dcterms:modified>
</cp:coreProperties>
</file>